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HodaotAS\"/>
    </mc:Choice>
  </mc:AlternateContent>
  <bookViews>
    <workbookView xWindow="0" yWindow="150" windowWidth="15960" windowHeight="8595"/>
  </bookViews>
  <sheets>
    <sheet name="לוח 9 Table" sheetId="1" r:id="rId1"/>
  </sheets>
  <definedNames>
    <definedName name="_ftn1" localSheetId="0">'לוח 9 Table'!#REF!</definedName>
    <definedName name="_ftnref1" localSheetId="0">'לוח 9 Table'!$P$13</definedName>
    <definedName name="_xlnm.Print_Area" localSheetId="0">'לוח 9 Table'!$A$1:$P$29,'לוח 9 Table'!$R$1:$AG$32</definedName>
  </definedNames>
  <calcPr calcId="162913"/>
</workbook>
</file>

<file path=xl/calcChain.xml><?xml version="1.0" encoding="utf-8"?>
<calcChain xmlns="http://schemas.openxmlformats.org/spreadsheetml/2006/main">
  <c r="M29" i="1" l="1"/>
  <c r="AD29" i="1" s="1"/>
  <c r="Y28" i="1" l="1"/>
  <c r="X28" i="1"/>
  <c r="W28" i="1"/>
  <c r="U28" i="1"/>
  <c r="O28" i="1"/>
  <c r="N28" i="1"/>
  <c r="AE28" i="1" s="1"/>
  <c r="M28" i="1"/>
  <c r="AD28" i="1" s="1"/>
  <c r="L28" i="1"/>
  <c r="AC28" i="1" s="1"/>
  <c r="I28" i="1"/>
  <c r="E28" i="1"/>
  <c r="V28" i="1" s="1"/>
  <c r="AF28" i="1" l="1"/>
  <c r="Y25" i="1" l="1"/>
  <c r="X25" i="1"/>
  <c r="W25" i="1"/>
  <c r="V25" i="1"/>
  <c r="U25" i="1"/>
  <c r="O29" i="1" l="1"/>
  <c r="L29" i="1"/>
  <c r="I29" i="1"/>
  <c r="O25" i="1" l="1"/>
  <c r="N25" i="1"/>
  <c r="M25" i="1"/>
  <c r="L25" i="1"/>
  <c r="U29" i="1" l="1"/>
  <c r="X29" i="1"/>
  <c r="Y29" i="1"/>
  <c r="AC29" i="1"/>
  <c r="AF29" i="1"/>
  <c r="W10" i="1" l="1"/>
  <c r="X10" i="1"/>
  <c r="Y10" i="1"/>
  <c r="W11" i="1"/>
  <c r="X11" i="1"/>
  <c r="Y11" i="1"/>
  <c r="W12" i="1"/>
  <c r="X12" i="1"/>
  <c r="Y12" i="1"/>
  <c r="W13" i="1"/>
  <c r="X13" i="1"/>
  <c r="Y13" i="1"/>
  <c r="W14" i="1"/>
  <c r="X14" i="1"/>
  <c r="Y14" i="1"/>
  <c r="W15" i="1"/>
  <c r="X15" i="1"/>
  <c r="Y15" i="1"/>
  <c r="W16" i="1"/>
  <c r="X16" i="1"/>
  <c r="Y16" i="1"/>
  <c r="W17" i="1"/>
  <c r="X17" i="1"/>
  <c r="Y17" i="1"/>
  <c r="W18" i="1"/>
  <c r="X18" i="1"/>
  <c r="Y18" i="1"/>
  <c r="W19" i="1"/>
  <c r="X19" i="1"/>
  <c r="Y19" i="1"/>
  <c r="W20" i="1"/>
  <c r="X20" i="1"/>
  <c r="Y20" i="1"/>
  <c r="W21" i="1"/>
  <c r="X21" i="1"/>
  <c r="Y21" i="1"/>
  <c r="W22" i="1"/>
  <c r="X22" i="1"/>
  <c r="Y22" i="1"/>
  <c r="W23" i="1"/>
  <c r="X23" i="1"/>
  <c r="Y23" i="1"/>
  <c r="V24" i="1"/>
  <c r="W24" i="1"/>
  <c r="X24" i="1"/>
  <c r="Y24" i="1"/>
  <c r="U11" i="1"/>
  <c r="U12" i="1"/>
  <c r="U13" i="1"/>
  <c r="U14" i="1"/>
  <c r="U15" i="1"/>
  <c r="U16" i="1"/>
  <c r="U17" i="1"/>
  <c r="U18" i="1"/>
  <c r="U19" i="1"/>
  <c r="U20" i="1"/>
  <c r="U21" i="1"/>
  <c r="U22" i="1"/>
  <c r="U23" i="1"/>
  <c r="U24" i="1"/>
  <c r="U10" i="1"/>
  <c r="O11" i="1"/>
  <c r="AF11" i="1" s="1"/>
  <c r="O12" i="1"/>
  <c r="AF12" i="1" s="1"/>
  <c r="O13" i="1"/>
  <c r="AF13" i="1" s="1"/>
  <c r="O14" i="1"/>
  <c r="AF14" i="1" s="1"/>
  <c r="O15" i="1"/>
  <c r="AF15" i="1" s="1"/>
  <c r="O16" i="1"/>
  <c r="AF16" i="1" s="1"/>
  <c r="O17" i="1"/>
  <c r="AF17" i="1" s="1"/>
  <c r="O18" i="1"/>
  <c r="AF18" i="1" s="1"/>
  <c r="O19" i="1"/>
  <c r="AF19" i="1" s="1"/>
  <c r="O20" i="1"/>
  <c r="AF20" i="1" s="1"/>
  <c r="O21" i="1"/>
  <c r="AF21" i="1" s="1"/>
  <c r="O22" i="1"/>
  <c r="AF22" i="1" s="1"/>
  <c r="O23" i="1"/>
  <c r="AF23" i="1" s="1"/>
  <c r="O24" i="1"/>
  <c r="O10" i="1"/>
  <c r="AF10" i="1" s="1"/>
  <c r="AF24" i="1" l="1"/>
  <c r="AF25" i="1"/>
  <c r="N24" i="1"/>
  <c r="M24" i="1"/>
  <c r="L24" i="1"/>
  <c r="AC24" i="1" l="1"/>
  <c r="AC25" i="1"/>
  <c r="AD24" i="1"/>
  <c r="AD25" i="1"/>
  <c r="AE24" i="1"/>
  <c r="AE25" i="1"/>
  <c r="N23" i="1"/>
  <c r="AE23" i="1" s="1"/>
  <c r="M23" i="1" l="1"/>
  <c r="AD23" i="1" s="1"/>
  <c r="L23" i="1"/>
  <c r="AC23" i="1" s="1"/>
  <c r="E23" i="1"/>
  <c r="V23" i="1" s="1"/>
  <c r="I23" i="1"/>
  <c r="N22" i="1" l="1"/>
  <c r="AE22" i="1" s="1"/>
  <c r="M22" i="1"/>
  <c r="AD22" i="1" s="1"/>
  <c r="L22" i="1"/>
  <c r="AC22" i="1" s="1"/>
  <c r="E22" i="1"/>
  <c r="V22" i="1" s="1"/>
  <c r="I22" i="1"/>
  <c r="N21" i="1" l="1"/>
  <c r="AE21" i="1" s="1"/>
  <c r="M21" i="1"/>
  <c r="AD21" i="1" s="1"/>
  <c r="L21" i="1"/>
  <c r="AC21" i="1" s="1"/>
  <c r="I21" i="1"/>
  <c r="E21" i="1"/>
  <c r="V21" i="1" s="1"/>
  <c r="N20" i="1" l="1"/>
  <c r="AE20" i="1" s="1"/>
  <c r="M20" i="1"/>
  <c r="AD20" i="1" s="1"/>
  <c r="L20" i="1"/>
  <c r="AC20" i="1" s="1"/>
  <c r="N19" i="1"/>
  <c r="AE19" i="1" s="1"/>
  <c r="M19" i="1"/>
  <c r="AD19" i="1" s="1"/>
  <c r="L19" i="1"/>
  <c r="AC19" i="1" s="1"/>
  <c r="N18" i="1"/>
  <c r="AE18" i="1" s="1"/>
  <c r="M18" i="1"/>
  <c r="AD18" i="1" s="1"/>
  <c r="L18" i="1"/>
  <c r="AC18" i="1" s="1"/>
  <c r="N17" i="1"/>
  <c r="AE17" i="1" s="1"/>
  <c r="M17" i="1"/>
  <c r="AD17" i="1" s="1"/>
  <c r="L17" i="1"/>
  <c r="AC17" i="1" s="1"/>
  <c r="N16" i="1"/>
  <c r="AE16" i="1" s="1"/>
  <c r="M16" i="1"/>
  <c r="AD16" i="1" s="1"/>
  <c r="L16" i="1"/>
  <c r="AC16" i="1" s="1"/>
  <c r="N15" i="1"/>
  <c r="AE15" i="1" s="1"/>
  <c r="M15" i="1"/>
  <c r="AD15" i="1" s="1"/>
  <c r="L15" i="1"/>
  <c r="AC15" i="1" s="1"/>
  <c r="N14" i="1"/>
  <c r="AE14" i="1" s="1"/>
  <c r="M14" i="1"/>
  <c r="AD14" i="1" s="1"/>
  <c r="L14" i="1"/>
  <c r="AC14" i="1" s="1"/>
  <c r="N13" i="1"/>
  <c r="AE13" i="1" s="1"/>
  <c r="M13" i="1"/>
  <c r="AD13" i="1" s="1"/>
  <c r="L13" i="1"/>
  <c r="AC13" i="1" s="1"/>
  <c r="N12" i="1"/>
  <c r="AE12" i="1" s="1"/>
  <c r="M12" i="1"/>
  <c r="AD12" i="1" s="1"/>
  <c r="L12" i="1"/>
  <c r="AC12" i="1" s="1"/>
  <c r="N11" i="1"/>
  <c r="AE11" i="1" s="1"/>
  <c r="M11" i="1"/>
  <c r="AD11" i="1" s="1"/>
  <c r="L11" i="1"/>
  <c r="AC11" i="1" s="1"/>
  <c r="N10" i="1"/>
  <c r="AE10" i="1" s="1"/>
  <c r="M10" i="1"/>
  <c r="AD10" i="1" s="1"/>
  <c r="L10" i="1"/>
  <c r="AC10" i="1" s="1"/>
  <c r="I20" i="1"/>
  <c r="I19" i="1"/>
  <c r="I18" i="1"/>
  <c r="I17" i="1"/>
  <c r="I16" i="1"/>
  <c r="I15" i="1"/>
  <c r="I14" i="1"/>
  <c r="I13" i="1"/>
  <c r="I12" i="1"/>
  <c r="I11" i="1"/>
  <c r="I10" i="1"/>
  <c r="E20" i="1"/>
  <c r="V20" i="1" s="1"/>
  <c r="E19" i="1"/>
  <c r="V19" i="1" s="1"/>
  <c r="E18" i="1"/>
  <c r="V18" i="1" s="1"/>
  <c r="E17" i="1"/>
  <c r="V17" i="1" s="1"/>
  <c r="E16" i="1"/>
  <c r="V16" i="1" s="1"/>
  <c r="E15" i="1"/>
  <c r="V15" i="1" s="1"/>
  <c r="E14" i="1"/>
  <c r="V14" i="1" s="1"/>
  <c r="E13" i="1"/>
  <c r="V13" i="1" s="1"/>
  <c r="E12" i="1"/>
  <c r="V12" i="1" s="1"/>
  <c r="E11" i="1"/>
  <c r="V11" i="1" s="1"/>
  <c r="E10" i="1"/>
  <c r="V10" i="1" s="1"/>
</calcChain>
</file>

<file path=xl/sharedStrings.xml><?xml version="1.0" encoding="utf-8"?>
<sst xmlns="http://schemas.openxmlformats.org/spreadsheetml/2006/main" count="140" uniqueCount="79">
  <si>
    <t>תקופה</t>
  </si>
  <si>
    <t>אלפים</t>
  </si>
  <si>
    <t>Period</t>
  </si>
  <si>
    <t>Thousands</t>
  </si>
  <si>
    <t>בלתי מועסקים
Unemployed persons</t>
  </si>
  <si>
    <t>סך הכל
Total</t>
  </si>
  <si>
    <t>סך הכל
Total
(4+5)</t>
  </si>
  <si>
    <t>סך הכל
Total
(3+7)</t>
  </si>
  <si>
    <t xml:space="preserve">נעדרו זמנית מעבודה כל השבוע
Temporarily absent from work all week </t>
  </si>
  <si>
    <t>מזה: נעדרו כל השבוע בגלל סיבות הקשורות בקורונה
Thereof: Absent from work all week due to reasons related to the Coronavirus pandemic</t>
  </si>
  <si>
    <t>אינם בכוח העבודה
Not in labour force</t>
  </si>
  <si>
    <t>בכוח העבודה
In labour force</t>
  </si>
  <si>
    <t xml:space="preserve">מועסקים 
Employed persons
</t>
  </si>
  <si>
    <t xml:space="preserve">בלתי מועסקים ונעדרים זמנית מעבודה כל השבוע מסיבות הקשורות בקורונה
Unemployed  persons and temporarily absent from work all week due to reasons related to the Coronavirus pandemic  
(6+7)
</t>
  </si>
  <si>
    <t>מאי 2020</t>
  </si>
  <si>
    <t>יוני 2020</t>
  </si>
  <si>
    <t>May 2020</t>
  </si>
  <si>
    <t>June 2020</t>
  </si>
  <si>
    <t>Percentage in labour force (1)</t>
  </si>
  <si>
    <t>לוח 9.- בני 15 ומעלה לפי תכונות כוח עבודה - חודשי</t>
  </si>
  <si>
    <t>Table 9. - Persons aged 15 and over by labour force characteristics - Monthly</t>
  </si>
  <si>
    <t xml:space="preserve">מזה: הפסיקו לעבוד בגלל סיבות אחרות או לא עבדו בעבר, מעוניינים לעבוד עכשיו ולא חיפשו עבודה בחודש אחרון בגלל קורונה
Thereof: Stopped working due to other reasons or not worked in the past, interest to work now and did not looking for job during last month due to Coronavirus pandemic  </t>
  </si>
  <si>
    <t>אחוז מכוח העבודה (1)</t>
  </si>
  <si>
    <t>יולי 2020</t>
  </si>
  <si>
    <t>July 2020</t>
  </si>
  <si>
    <t>סך הכל
Total
(2+8)</t>
  </si>
  <si>
    <t xml:space="preserve">(1) The percentage of the labor force of columns 12 and 13 is calculated after adding columns 9 and 10 to </t>
  </si>
  <si>
    <t xml:space="preserve">(1) אחוז מכוח העבודה של עמודות 12 ו-13 מחושב אחרי הוספת עמודות 9 ו-10 </t>
  </si>
  <si>
    <t xml:space="preserve">מזה: הפסיקו לעבוד בגלל פיטורים או סגירת מקום העבודה ממרץ 2020
Thereof: Stopped working due to dismissal or closure of the workplace from March 2020 </t>
  </si>
  <si>
    <t>בלתי מועסקים ונעדרים זמנית מעבודה מסיבות הקשורות בקורונה ולא משתתפים בכוח העבודה שפוטרו ממרץ 2020
Unemployed Persons, temporarily absent from work for reasons related to Coronavirus and not participating in the labor force who stopped working due to dismissal from March 2020
(6+7+9)</t>
  </si>
  <si>
    <t>בלתי מועסקים ונעדרים זמנית מעבודה מסיבות הקשורות בקורונה ולא משתתפים בכוח העבודה שפוטרו ממרץ 2020
ולא משתתפים בכוח העבודה שהפסיקו לעבוד בגלל סיבות אחרות או לא עבדו בעבר, מעוניינים לעבוד עכשיו ולא חיפשו עבודה בחודש אחרון בגלל קורונה
Unemployed Persons, temporarily absent from work for reasons related to Coronavirus,  not participating in the labor force who stopped working due to dismissal from March 2020 and not participating in the labor force who stopped working due to other reasons or not worked in the past, interest to work now and did not looking for job during last month due to Coronavirus pandemic
(6+7+9+10)</t>
  </si>
  <si>
    <t>מרץ 2020</t>
  </si>
  <si>
    <t>March 2020</t>
  </si>
  <si>
    <t>אפריל 2020</t>
  </si>
  <si>
    <t>April 2020</t>
  </si>
  <si>
    <t>אוגוסט 2020</t>
  </si>
  <si>
    <t>August 2020</t>
  </si>
  <si>
    <t>ספטמבר 2020</t>
  </si>
  <si>
    <t>September 2020</t>
  </si>
  <si>
    <t>אוקטובר 2020</t>
  </si>
  <si>
    <t>October 2020</t>
  </si>
  <si>
    <t>עבדו השבוע
Working during the week
(3-5)</t>
  </si>
  <si>
    <t>סך הכל
Total
(1-2)</t>
  </si>
  <si>
    <t>נובמבר 2020</t>
  </si>
  <si>
    <t>November 2020</t>
  </si>
  <si>
    <t>דצמבר 2020</t>
  </si>
  <si>
    <t>December 2020</t>
  </si>
  <si>
    <t>ינואר 2021</t>
  </si>
  <si>
    <t>January 2021</t>
  </si>
  <si>
    <t>פברואר 2021</t>
  </si>
  <si>
    <t>February 2021</t>
  </si>
  <si>
    <t>מרץ 2021</t>
  </si>
  <si>
    <t>March 2021</t>
  </si>
  <si>
    <t>אפריל 2021</t>
  </si>
  <si>
    <t>April 2021</t>
  </si>
  <si>
    <t>מאי 2021</t>
  </si>
  <si>
    <t>May 2021</t>
  </si>
  <si>
    <t>לוח 9.- בני 15 ומעלה לפי תכונות כוח עבודה - חודשי (המשך)</t>
  </si>
  <si>
    <t>Table 9. - Persons aged 15 and over by labour force characteristics - Monthly (cont.)</t>
  </si>
  <si>
    <t xml:space="preserve">     לכוח העבודה בהתאמה. שיעור התעסוקה בעמודה 14 מחושב מכלל האוכלוסייה בעמודה 1.</t>
  </si>
  <si>
    <t xml:space="preserve">      the labor force respectively. Employment rate in column 14 calculated of total population in column 1.</t>
  </si>
  <si>
    <t>שיעור תעסוקה לא כולל נעדרים זמנית מעבודה כל השבוע מסיבות הקשורות בקורונה Employment rate  excluding persons temporarily absent from work all week due to reasons related to the Coronavirus pandemic 
(3-6)</t>
  </si>
  <si>
    <t>מועסקים לא כולל נעדרים זמנית מעבודה כל השבוע מסיבות הקשורות בקורונה Employed persons excluding temporarily absent from work all week due to reasons related to the Coronavirus pandemic 
(3-6)</t>
  </si>
  <si>
    <t>יוני 2021</t>
  </si>
  <si>
    <t>June 2021</t>
  </si>
  <si>
    <t>יולי 2021</t>
  </si>
  <si>
    <t>July 2021</t>
  </si>
  <si>
    <t>אוגוסט 2021</t>
  </si>
  <si>
    <t>August 2021</t>
  </si>
  <si>
    <t>ספטמבר 2021</t>
  </si>
  <si>
    <t>September 2021</t>
  </si>
  <si>
    <t>אוקטובר 2021</t>
  </si>
  <si>
    <t>October 2021</t>
  </si>
  <si>
    <t>..</t>
  </si>
  <si>
    <t xml:space="preserve"> R 3818.9</t>
  </si>
  <si>
    <t>R 190.9</t>
  </si>
  <si>
    <t xml:space="preserve"> R 90.3</t>
  </si>
  <si>
    <t>עודכן 19/12/2021</t>
  </si>
  <si>
    <t>Updated 19/12/2021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</si>
</sst>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_);\(#,##0.0\)"/>
    <numFmt numFmtId="165" formatCode="#,##0.0"/>
    <numFmt numFmtId="166" formatCode="0.0"/>
  </numFmts>
  <fonts count="6" x14ac:knownFonts="1">
    <font>
      <sz val="11"/>
      <color theme="1"/>
      <name val="Arial"/>
      <family val="2"/>
      <charset val="177"/>
      <scheme val="minor"/>
    </font>
    <font>
      <sz val="9"/>
      <name val="Arial"/>
      <family val="2"/>
    </font>
    <font>
      <sz val="10"/>
      <color theme="1"/>
      <name val="Arial"/>
      <family val="2"/>
      <charset val="177"/>
      <scheme val="minor"/>
    </font>
    <font>
      <sz val="12"/>
      <color theme="1"/>
      <name val="Arial"/>
      <family val="2"/>
      <scheme val="minor"/>
    </font>
    <font>
      <sz val="9"/>
      <color theme="1"/>
      <name val="Arial"/>
      <family val="2"/>
      <charset val="177"/>
      <scheme val="minor"/>
    </font>
    <font>
      <b/>
      <sz val="12"/>
      <color theme="1"/>
      <name val="Arial"/>
      <family val="2"/>
      <scheme val="minor"/>
    </font>
  </fonts>
  <fills count="3">
    <fill>
      <patternFill patternType="none"/>
    </fill>
    <fill>
      <patternFill patternType="gray125"/>
    </fill>
    <fill>
      <patternFill patternType="solid">
        <fgColor rgb="FFFFFF00"/>
        <bgColor indexed="64"/>
      </patternFill>
    </fill>
  </fills>
  <borders count="25">
    <border>
      <left/>
      <right/>
      <top/>
      <bottom/>
      <diagonal/>
    </border>
    <border>
      <left/>
      <right/>
      <top/>
      <bottom style="double">
        <color indexed="64"/>
      </bottom>
      <diagonal/>
    </border>
    <border>
      <left style="thin">
        <color indexed="64"/>
      </left>
      <right/>
      <top/>
      <bottom/>
      <diagonal/>
    </border>
    <border>
      <left/>
      <right/>
      <top style="double">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1">
    <xf numFmtId="0" fontId="0" fillId="0" borderId="0"/>
  </cellStyleXfs>
  <cellXfs count="70">
    <xf numFmtId="0" fontId="0" fillId="0" borderId="0" xfId="0"/>
    <xf numFmtId="0" fontId="0" fillId="0" borderId="0" xfId="0" applyAlignment="1"/>
    <xf numFmtId="0" fontId="2" fillId="0" borderId="0" xfId="0" applyFont="1"/>
    <xf numFmtId="0" fontId="0" fillId="0" borderId="1" xfId="0" applyBorder="1"/>
    <xf numFmtId="164" fontId="1" fillId="0" borderId="0" xfId="0" applyNumberFormat="1" applyFont="1" applyAlignment="1" applyProtection="1">
      <alignment horizontal="right" readingOrder="2"/>
    </xf>
    <xf numFmtId="0" fontId="0" fillId="0" borderId="0" xfId="0" applyBorder="1"/>
    <xf numFmtId="0" fontId="2" fillId="0" borderId="8" xfId="0" applyFont="1" applyBorder="1" applyAlignment="1">
      <alignment horizontal="center" vertical="top" wrapText="1"/>
    </xf>
    <xf numFmtId="0" fontId="2" fillId="0" borderId="4" xfId="0" applyFont="1" applyBorder="1" applyAlignment="1"/>
    <xf numFmtId="165" fontId="2" fillId="0" borderId="2" xfId="0" applyNumberFormat="1" applyFont="1" applyBorder="1" applyAlignment="1"/>
    <xf numFmtId="165" fontId="2" fillId="0" borderId="10" xfId="0" applyNumberFormat="1" applyFont="1" applyBorder="1" applyAlignment="1"/>
    <xf numFmtId="0" fontId="2" fillId="0" borderId="6" xfId="0" applyFont="1" applyBorder="1" applyAlignment="1">
      <alignment horizontal="center" vertical="top"/>
    </xf>
    <xf numFmtId="49" fontId="1" fillId="0" borderId="0" xfId="0" applyNumberFormat="1" applyFont="1" applyAlignment="1" applyProtection="1">
      <alignment horizontal="right"/>
    </xf>
    <xf numFmtId="0" fontId="2" fillId="0" borderId="14" xfId="0" applyFont="1" applyBorder="1"/>
    <xf numFmtId="49" fontId="1" fillId="0" borderId="2" xfId="0" applyNumberFormat="1" applyFont="1" applyBorder="1" applyAlignment="1" applyProtection="1">
      <alignment horizontal="left"/>
    </xf>
    <xf numFmtId="0" fontId="2" fillId="0" borderId="8" xfId="0" applyFont="1" applyBorder="1" applyAlignment="1">
      <alignment horizontal="center" vertical="top"/>
    </xf>
    <xf numFmtId="0" fontId="2" fillId="0" borderId="2" xfId="0" applyFont="1" applyBorder="1" applyAlignment="1"/>
    <xf numFmtId="0" fontId="3" fillId="0" borderId="0" xfId="0" applyFont="1"/>
    <xf numFmtId="0" fontId="2" fillId="0" borderId="6" xfId="0" applyFont="1" applyBorder="1" applyAlignment="1">
      <alignment horizontal="center" vertical="top" wrapText="1"/>
    </xf>
    <xf numFmtId="0" fontId="2" fillId="0" borderId="16" xfId="0" applyFont="1" applyBorder="1" applyAlignment="1">
      <alignment horizontal="center" vertical="top"/>
    </xf>
    <xf numFmtId="0" fontId="4" fillId="0" borderId="0" xfId="0" applyFont="1"/>
    <xf numFmtId="165" fontId="2" fillId="0" borderId="0" xfId="0" applyNumberFormat="1" applyFont="1" applyBorder="1" applyAlignment="1"/>
    <xf numFmtId="165" fontId="2" fillId="0" borderId="10" xfId="0" applyNumberFormat="1" applyFont="1" applyFill="1" applyBorder="1" applyAlignment="1"/>
    <xf numFmtId="49" fontId="1" fillId="0" borderId="0" xfId="0" applyNumberFormat="1" applyFont="1" applyFill="1" applyAlignment="1" applyProtection="1">
      <alignment horizontal="right"/>
    </xf>
    <xf numFmtId="165" fontId="2" fillId="0" borderId="2" xfId="0" applyNumberFormat="1" applyFont="1" applyFill="1" applyBorder="1" applyAlignment="1"/>
    <xf numFmtId="165" fontId="2" fillId="0" borderId="0" xfId="0" applyNumberFormat="1" applyFont="1" applyFill="1" applyBorder="1" applyAlignment="1"/>
    <xf numFmtId="49" fontId="1" fillId="0" borderId="2" xfId="0" applyNumberFormat="1" applyFont="1" applyFill="1" applyBorder="1" applyAlignment="1" applyProtection="1">
      <alignment horizontal="left"/>
    </xf>
    <xf numFmtId="0" fontId="0" fillId="0" borderId="0" xfId="0" applyFill="1" applyAlignment="1"/>
    <xf numFmtId="0" fontId="0" fillId="0" borderId="0" xfId="0" applyFill="1"/>
    <xf numFmtId="0" fontId="0" fillId="0" borderId="0" xfId="0" applyFill="1" applyBorder="1"/>
    <xf numFmtId="165" fontId="2" fillId="0" borderId="11" xfId="0" applyNumberFormat="1" applyFont="1" applyFill="1" applyBorder="1" applyAlignment="1"/>
    <xf numFmtId="0" fontId="2" fillId="0" borderId="6" xfId="0" applyFont="1" applyBorder="1" applyAlignment="1">
      <alignment horizontal="center" vertical="top" wrapText="1"/>
    </xf>
    <xf numFmtId="0" fontId="2" fillId="0" borderId="21" xfId="0" applyFont="1" applyFill="1" applyBorder="1" applyAlignment="1"/>
    <xf numFmtId="49" fontId="4" fillId="0" borderId="22" xfId="0" applyNumberFormat="1" applyFont="1" applyFill="1" applyBorder="1" applyAlignment="1">
      <alignment horizontal="right"/>
    </xf>
    <xf numFmtId="165" fontId="2" fillId="0" borderId="16" xfId="0" applyNumberFormat="1" applyFont="1" applyFill="1" applyBorder="1" applyAlignment="1"/>
    <xf numFmtId="165" fontId="2" fillId="0" borderId="9" xfId="0" applyNumberFormat="1" applyFont="1" applyFill="1" applyBorder="1" applyAlignment="1"/>
    <xf numFmtId="165" fontId="2" fillId="0" borderId="21" xfId="0" applyNumberFormat="1" applyFont="1" applyFill="1" applyBorder="1" applyAlignment="1"/>
    <xf numFmtId="165" fontId="2" fillId="0" borderId="21" xfId="0" applyNumberFormat="1" applyFont="1" applyBorder="1" applyAlignment="1"/>
    <xf numFmtId="49" fontId="1" fillId="0" borderId="16" xfId="0" applyNumberFormat="1" applyFont="1" applyBorder="1" applyAlignment="1" applyProtection="1">
      <alignment horizontal="left"/>
    </xf>
    <xf numFmtId="49" fontId="4" fillId="0" borderId="23" xfId="0" applyNumberFormat="1" applyFont="1" applyFill="1" applyBorder="1" applyAlignment="1">
      <alignment horizontal="right"/>
    </xf>
    <xf numFmtId="49" fontId="1" fillId="0" borderId="24" xfId="0" applyNumberFormat="1" applyFont="1" applyBorder="1" applyAlignment="1" applyProtection="1">
      <alignment horizontal="left"/>
    </xf>
    <xf numFmtId="165" fontId="0" fillId="0" borderId="0" xfId="0" applyNumberFormat="1"/>
    <xf numFmtId="49" fontId="4" fillId="0" borderId="0" xfId="0" applyNumberFormat="1" applyFont="1" applyFill="1" applyBorder="1" applyAlignment="1">
      <alignment horizontal="right"/>
    </xf>
    <xf numFmtId="49" fontId="1" fillId="0" borderId="0" xfId="0" applyNumberFormat="1" applyFont="1" applyBorder="1" applyAlignment="1" applyProtection="1">
      <alignment horizontal="left"/>
    </xf>
    <xf numFmtId="0" fontId="2" fillId="0" borderId="0" xfId="0" applyFont="1" applyFill="1" applyBorder="1" applyAlignment="1"/>
    <xf numFmtId="165" fontId="4" fillId="0" borderId="0" xfId="0" applyNumberFormat="1" applyFont="1"/>
    <xf numFmtId="166" fontId="0" fillId="0" borderId="0" xfId="0" applyNumberFormat="1"/>
    <xf numFmtId="165" fontId="2" fillId="2" borderId="21" xfId="0" applyNumberFormat="1" applyFont="1" applyFill="1" applyBorder="1" applyAlignment="1">
      <alignment horizontal="right"/>
    </xf>
    <xf numFmtId="165" fontId="2" fillId="2" borderId="9" xfId="0" applyNumberFormat="1" applyFont="1" applyFill="1" applyBorder="1" applyAlignment="1">
      <alignment horizontal="right"/>
    </xf>
    <xf numFmtId="0" fontId="5" fillId="2" borderId="0" xfId="0" applyFont="1" applyFill="1"/>
    <xf numFmtId="0" fontId="0" fillId="2" borderId="0" xfId="0" applyFill="1"/>
    <xf numFmtId="0" fontId="2" fillId="0" borderId="17" xfId="0" applyFont="1" applyBorder="1" applyAlignment="1">
      <alignment horizontal="center" vertical="top" wrapText="1" readingOrder="1"/>
    </xf>
    <xf numFmtId="0" fontId="2" fillId="0" borderId="10" xfId="0" applyFont="1" applyBorder="1" applyAlignment="1">
      <alignment horizontal="center" vertical="top" wrapText="1" readingOrder="1"/>
    </xf>
    <xf numFmtId="0" fontId="2" fillId="0" borderId="9" xfId="0" applyFont="1" applyBorder="1" applyAlignment="1">
      <alignment horizontal="center" vertical="top" wrapText="1" readingOrder="1"/>
    </xf>
    <xf numFmtId="0" fontId="2" fillId="0" borderId="7" xfId="0" applyFont="1" applyBorder="1" applyAlignment="1">
      <alignment horizontal="center" vertical="top" wrapText="1" readingOrder="1"/>
    </xf>
    <xf numFmtId="0" fontId="2" fillId="0" borderId="17" xfId="0" applyFont="1" applyBorder="1" applyAlignment="1">
      <alignment horizontal="center"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15" xfId="0" applyFont="1" applyBorder="1" applyAlignment="1">
      <alignment horizontal="left" vertical="top"/>
    </xf>
    <xf numFmtId="0" fontId="2" fillId="0" borderId="2" xfId="0" applyFont="1" applyBorder="1" applyAlignment="1">
      <alignment horizontal="left" vertical="top"/>
    </xf>
    <xf numFmtId="0" fontId="2" fillId="0" borderId="16" xfId="0" applyFont="1" applyBorder="1" applyAlignment="1">
      <alignment horizontal="left" vertical="top"/>
    </xf>
    <xf numFmtId="0" fontId="2" fillId="0" borderId="18" xfId="0" applyFont="1" applyBorder="1" applyAlignment="1">
      <alignment horizontal="right" vertical="top"/>
    </xf>
    <xf numFmtId="0" fontId="2" fillId="0" borderId="11" xfId="0" applyFont="1" applyBorder="1" applyAlignment="1">
      <alignment horizontal="right" vertical="top"/>
    </xf>
    <xf numFmtId="0" fontId="2" fillId="0" borderId="19" xfId="0" applyFont="1" applyBorder="1" applyAlignment="1">
      <alignment horizontal="right" vertical="top"/>
    </xf>
    <xf numFmtId="0" fontId="2" fillId="0" borderId="12" xfId="0" applyFont="1" applyBorder="1" applyAlignment="1">
      <alignment horizontal="center" vertical="top" wrapText="1"/>
    </xf>
    <xf numFmtId="0" fontId="2" fillId="0" borderId="3" xfId="0" applyFont="1" applyBorder="1" applyAlignment="1">
      <alignment horizontal="center" vertical="top" wrapText="1"/>
    </xf>
    <xf numFmtId="0" fontId="2" fillId="0" borderId="13"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vertical="top" wrapText="1"/>
    </xf>
    <xf numFmtId="0" fontId="2" fillId="0" borderId="20" xfId="0" applyFont="1" applyBorder="1" applyAlignment="1">
      <alignment horizontal="center" vertical="top" wrapText="1"/>
    </xf>
    <xf numFmtId="0" fontId="2" fillId="0" borderId="5"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6"/>
  <sheetViews>
    <sheetView showGridLines="0" rightToLeft="1" tabSelected="1" zoomScale="80" zoomScaleNormal="80" workbookViewId="0">
      <pane ySplit="9" topLeftCell="A10" activePane="bottomLeft" state="frozen"/>
      <selection pane="bottomLeft" activeCell="Q7" sqref="Q7"/>
    </sheetView>
  </sheetViews>
  <sheetFormatPr defaultRowHeight="14.25" x14ac:dyDescent="0.2"/>
  <cols>
    <col min="1" max="1" width="10.125" customWidth="1"/>
    <col min="2" max="2" width="8.25" customWidth="1"/>
    <col min="3" max="3" width="7.75" customWidth="1"/>
    <col min="4" max="5" width="7.25" customWidth="1"/>
    <col min="6" max="6" width="7.5" customWidth="1"/>
    <col min="7" max="7" width="12.375" customWidth="1"/>
    <col min="8" max="8" width="10.25" customWidth="1"/>
    <col min="9" max="9" width="8.375" customWidth="1"/>
    <col min="10" max="10" width="8.75" customWidth="1"/>
    <col min="11" max="11" width="12.375" customWidth="1"/>
    <col min="12" max="12" width="10.25" customWidth="1"/>
    <col min="13" max="13" width="11.75" customWidth="1"/>
    <col min="14" max="14" width="23.125" customWidth="1"/>
    <col min="15" max="15" width="10" customWidth="1"/>
    <col min="16" max="16" width="14.25" customWidth="1"/>
    <col min="18" max="18" width="10.125" customWidth="1"/>
    <col min="19" max="19" width="8.25" customWidth="1"/>
    <col min="20" max="20" width="7.75" customWidth="1"/>
    <col min="21" max="22" width="7.25" customWidth="1"/>
    <col min="23" max="23" width="7.5" customWidth="1"/>
    <col min="24" max="24" width="12.375" customWidth="1"/>
    <col min="25" max="25" width="10.25" customWidth="1"/>
    <col min="26" max="26" width="8.375" customWidth="1"/>
    <col min="27" max="27" width="8.75" customWidth="1"/>
    <col min="28" max="28" width="12.375" customWidth="1"/>
    <col min="29" max="29" width="10.25" customWidth="1"/>
    <col min="30" max="30" width="11.75" customWidth="1"/>
    <col min="31" max="31" width="23.125" customWidth="1"/>
    <col min="32" max="32" width="10" customWidth="1"/>
    <col min="33" max="33" width="14.25" customWidth="1"/>
  </cols>
  <sheetData>
    <row r="1" spans="1:48" ht="15.75" x14ac:dyDescent="0.25">
      <c r="A1" s="48" t="s">
        <v>77</v>
      </c>
      <c r="B1" s="49"/>
      <c r="O1" s="49"/>
      <c r="P1" s="48" t="s">
        <v>78</v>
      </c>
      <c r="R1" s="48" t="s">
        <v>77</v>
      </c>
      <c r="S1" s="49"/>
      <c r="AF1" s="49"/>
      <c r="AG1" s="48" t="s">
        <v>78</v>
      </c>
    </row>
    <row r="2" spans="1:48" x14ac:dyDescent="0.2">
      <c r="A2" t="s">
        <v>19</v>
      </c>
      <c r="P2" t="s">
        <v>20</v>
      </c>
      <c r="R2" t="s">
        <v>57</v>
      </c>
      <c r="AG2" t="s">
        <v>58</v>
      </c>
    </row>
    <row r="3" spans="1:48" ht="3.4" customHeight="1" thickBot="1" x14ac:dyDescent="0.25">
      <c r="A3" s="3"/>
      <c r="B3" s="3"/>
      <c r="C3" s="3"/>
      <c r="D3" s="3"/>
      <c r="E3" s="3"/>
      <c r="F3" s="3"/>
      <c r="G3" s="3"/>
      <c r="H3" s="3"/>
      <c r="I3" s="3"/>
      <c r="J3" s="3"/>
      <c r="K3" s="3"/>
      <c r="L3" s="3"/>
      <c r="M3" s="3"/>
      <c r="N3" s="5"/>
      <c r="O3" s="5"/>
      <c r="R3" s="3"/>
      <c r="S3" s="3"/>
      <c r="T3" s="3"/>
      <c r="U3" s="3"/>
      <c r="V3" s="3"/>
      <c r="W3" s="3"/>
      <c r="X3" s="3"/>
      <c r="Y3" s="3"/>
      <c r="Z3" s="3"/>
      <c r="AA3" s="3"/>
      <c r="AB3" s="3"/>
      <c r="AC3" s="3"/>
      <c r="AD3" s="3"/>
      <c r="AE3" s="5"/>
      <c r="AF3" s="5"/>
    </row>
    <row r="4" spans="1:48" ht="26.25" customHeight="1" thickTop="1" x14ac:dyDescent="0.2">
      <c r="A4" s="60" t="s">
        <v>0</v>
      </c>
      <c r="B4" s="54" t="s">
        <v>25</v>
      </c>
      <c r="C4" s="63" t="s">
        <v>11</v>
      </c>
      <c r="D4" s="64"/>
      <c r="E4" s="64"/>
      <c r="F4" s="64"/>
      <c r="G4" s="64"/>
      <c r="H4" s="65"/>
      <c r="I4" s="63" t="s">
        <v>10</v>
      </c>
      <c r="J4" s="64"/>
      <c r="K4" s="65"/>
      <c r="L4" s="54" t="s">
        <v>13</v>
      </c>
      <c r="M4" s="50" t="s">
        <v>29</v>
      </c>
      <c r="N4" s="50" t="s">
        <v>30</v>
      </c>
      <c r="O4" s="50" t="s">
        <v>62</v>
      </c>
      <c r="P4" s="57" t="s">
        <v>2</v>
      </c>
      <c r="Q4" s="1"/>
      <c r="R4" s="60" t="s">
        <v>0</v>
      </c>
      <c r="S4" s="54" t="s">
        <v>25</v>
      </c>
      <c r="T4" s="63" t="s">
        <v>11</v>
      </c>
      <c r="U4" s="64"/>
      <c r="V4" s="64"/>
      <c r="W4" s="64"/>
      <c r="X4" s="64"/>
      <c r="Y4" s="65"/>
      <c r="Z4" s="63" t="s">
        <v>10</v>
      </c>
      <c r="AA4" s="64"/>
      <c r="AB4" s="65"/>
      <c r="AC4" s="54" t="s">
        <v>13</v>
      </c>
      <c r="AD4" s="50" t="s">
        <v>29</v>
      </c>
      <c r="AE4" s="50" t="s">
        <v>30</v>
      </c>
      <c r="AF4" s="50" t="s">
        <v>61</v>
      </c>
      <c r="AG4" s="57" t="s">
        <v>2</v>
      </c>
      <c r="AH4" s="1"/>
      <c r="AI4" s="1"/>
      <c r="AJ4" s="1"/>
      <c r="AK4" s="1"/>
      <c r="AL4" s="1"/>
      <c r="AM4" s="1"/>
      <c r="AN4" s="1"/>
      <c r="AO4" s="1"/>
      <c r="AP4" s="1"/>
      <c r="AQ4" s="1"/>
      <c r="AR4" s="1"/>
      <c r="AS4" s="1"/>
      <c r="AT4" s="1"/>
      <c r="AU4" s="1"/>
      <c r="AV4" s="1"/>
    </row>
    <row r="5" spans="1:48" ht="27.75" customHeight="1" x14ac:dyDescent="0.2">
      <c r="A5" s="61"/>
      <c r="B5" s="55"/>
      <c r="C5" s="66" t="s">
        <v>7</v>
      </c>
      <c r="D5" s="67" t="s">
        <v>12</v>
      </c>
      <c r="E5" s="68"/>
      <c r="F5" s="68"/>
      <c r="G5" s="69"/>
      <c r="H5" s="66" t="s">
        <v>4</v>
      </c>
      <c r="I5" s="66" t="s">
        <v>42</v>
      </c>
      <c r="J5" s="53" t="s">
        <v>28</v>
      </c>
      <c r="K5" s="53" t="s">
        <v>21</v>
      </c>
      <c r="L5" s="55"/>
      <c r="M5" s="51"/>
      <c r="N5" s="51"/>
      <c r="O5" s="51"/>
      <c r="P5" s="58"/>
      <c r="Q5" s="1"/>
      <c r="R5" s="61"/>
      <c r="S5" s="55"/>
      <c r="T5" s="66" t="s">
        <v>7</v>
      </c>
      <c r="U5" s="67" t="s">
        <v>12</v>
      </c>
      <c r="V5" s="68"/>
      <c r="W5" s="68"/>
      <c r="X5" s="69"/>
      <c r="Y5" s="66" t="s">
        <v>4</v>
      </c>
      <c r="Z5" s="66" t="s">
        <v>42</v>
      </c>
      <c r="AA5" s="53" t="s">
        <v>28</v>
      </c>
      <c r="AB5" s="53" t="s">
        <v>21</v>
      </c>
      <c r="AC5" s="55"/>
      <c r="AD5" s="51"/>
      <c r="AE5" s="51"/>
      <c r="AF5" s="51"/>
      <c r="AG5" s="58"/>
      <c r="AH5" s="1"/>
      <c r="AI5" s="1"/>
      <c r="AJ5" s="1"/>
      <c r="AK5" s="1"/>
      <c r="AL5" s="1"/>
      <c r="AM5" s="1"/>
      <c r="AN5" s="1"/>
      <c r="AO5" s="1"/>
      <c r="AP5" s="1"/>
      <c r="AQ5" s="1"/>
      <c r="AR5" s="1"/>
      <c r="AS5" s="1"/>
      <c r="AT5" s="1"/>
      <c r="AU5" s="1"/>
      <c r="AV5" s="1"/>
    </row>
    <row r="6" spans="1:48" ht="53.25" customHeight="1" x14ac:dyDescent="0.2">
      <c r="A6" s="61"/>
      <c r="B6" s="55"/>
      <c r="C6" s="55"/>
      <c r="D6" s="66" t="s">
        <v>6</v>
      </c>
      <c r="E6" s="66" t="s">
        <v>41</v>
      </c>
      <c r="F6" s="67" t="s">
        <v>8</v>
      </c>
      <c r="G6" s="69"/>
      <c r="H6" s="55"/>
      <c r="I6" s="55"/>
      <c r="J6" s="51"/>
      <c r="K6" s="51"/>
      <c r="L6" s="55"/>
      <c r="M6" s="51"/>
      <c r="N6" s="51"/>
      <c r="O6" s="51"/>
      <c r="P6" s="58"/>
      <c r="Q6" s="1"/>
      <c r="R6" s="61"/>
      <c r="S6" s="55"/>
      <c r="T6" s="55"/>
      <c r="U6" s="66" t="s">
        <v>6</v>
      </c>
      <c r="V6" s="66" t="s">
        <v>41</v>
      </c>
      <c r="W6" s="67" t="s">
        <v>8</v>
      </c>
      <c r="X6" s="69"/>
      <c r="Y6" s="55"/>
      <c r="Z6" s="55"/>
      <c r="AA6" s="51"/>
      <c r="AB6" s="51"/>
      <c r="AC6" s="55"/>
      <c r="AD6" s="51"/>
      <c r="AE6" s="51"/>
      <c r="AF6" s="51"/>
      <c r="AG6" s="58"/>
      <c r="AH6" s="1"/>
      <c r="AI6" s="1"/>
      <c r="AJ6" s="1"/>
      <c r="AK6" s="1"/>
      <c r="AL6" s="1"/>
      <c r="AM6" s="1"/>
      <c r="AN6" s="1"/>
      <c r="AO6" s="1"/>
      <c r="AP6" s="1"/>
      <c r="AQ6" s="1"/>
      <c r="AR6" s="1"/>
      <c r="AS6" s="1"/>
      <c r="AT6" s="1"/>
      <c r="AU6" s="1"/>
      <c r="AV6" s="1"/>
    </row>
    <row r="7" spans="1:48" ht="236.45" customHeight="1" x14ac:dyDescent="0.2">
      <c r="A7" s="61"/>
      <c r="B7" s="56"/>
      <c r="C7" s="56"/>
      <c r="D7" s="56"/>
      <c r="E7" s="56"/>
      <c r="F7" s="17" t="s">
        <v>5</v>
      </c>
      <c r="G7" s="6" t="s">
        <v>9</v>
      </c>
      <c r="H7" s="56"/>
      <c r="I7" s="56"/>
      <c r="J7" s="52"/>
      <c r="K7" s="52"/>
      <c r="L7" s="56"/>
      <c r="M7" s="52"/>
      <c r="N7" s="52"/>
      <c r="O7" s="51"/>
      <c r="P7" s="58"/>
      <c r="Q7" s="1"/>
      <c r="R7" s="61"/>
      <c r="S7" s="56"/>
      <c r="T7" s="56"/>
      <c r="U7" s="56"/>
      <c r="V7" s="56"/>
      <c r="W7" s="30" t="s">
        <v>5</v>
      </c>
      <c r="X7" s="6" t="s">
        <v>9</v>
      </c>
      <c r="Y7" s="56"/>
      <c r="Z7" s="56"/>
      <c r="AA7" s="52"/>
      <c r="AB7" s="52"/>
      <c r="AC7" s="56"/>
      <c r="AD7" s="52"/>
      <c r="AE7" s="52"/>
      <c r="AF7" s="51"/>
      <c r="AG7" s="58"/>
      <c r="AH7" s="1"/>
      <c r="AI7" s="1"/>
      <c r="AJ7" s="1"/>
      <c r="AK7" s="1"/>
      <c r="AL7" s="1"/>
      <c r="AM7" s="1"/>
      <c r="AN7" s="1"/>
      <c r="AO7" s="1"/>
      <c r="AP7" s="1"/>
      <c r="AQ7" s="1"/>
      <c r="AR7" s="1"/>
      <c r="AS7" s="1"/>
      <c r="AT7" s="1"/>
      <c r="AU7" s="1"/>
      <c r="AV7" s="1"/>
    </row>
    <row r="8" spans="1:48" x14ac:dyDescent="0.2">
      <c r="A8" s="62"/>
      <c r="B8" s="10">
        <v>1</v>
      </c>
      <c r="C8" s="10">
        <v>2</v>
      </c>
      <c r="D8" s="10">
        <v>3</v>
      </c>
      <c r="E8" s="10">
        <v>4</v>
      </c>
      <c r="F8" s="17">
        <v>5</v>
      </c>
      <c r="G8" s="6">
        <v>6</v>
      </c>
      <c r="H8" s="10">
        <v>7</v>
      </c>
      <c r="I8" s="14">
        <v>8</v>
      </c>
      <c r="J8" s="10">
        <v>9</v>
      </c>
      <c r="K8" s="17">
        <v>10</v>
      </c>
      <c r="L8" s="14">
        <v>11</v>
      </c>
      <c r="M8" s="10">
        <v>12</v>
      </c>
      <c r="N8" s="18">
        <v>13</v>
      </c>
      <c r="O8" s="14">
        <v>14</v>
      </c>
      <c r="P8" s="59"/>
      <c r="Q8" s="1"/>
      <c r="R8" s="62"/>
      <c r="S8" s="10">
        <v>1</v>
      </c>
      <c r="T8" s="10">
        <v>2</v>
      </c>
      <c r="U8" s="10">
        <v>3</v>
      </c>
      <c r="V8" s="10">
        <v>4</v>
      </c>
      <c r="W8" s="30">
        <v>5</v>
      </c>
      <c r="X8" s="6">
        <v>6</v>
      </c>
      <c r="Y8" s="10">
        <v>7</v>
      </c>
      <c r="Z8" s="14">
        <v>8</v>
      </c>
      <c r="AA8" s="10">
        <v>9</v>
      </c>
      <c r="AB8" s="30">
        <v>10</v>
      </c>
      <c r="AC8" s="14">
        <v>11</v>
      </c>
      <c r="AD8" s="10">
        <v>12</v>
      </c>
      <c r="AE8" s="18">
        <v>13</v>
      </c>
      <c r="AF8" s="14">
        <v>14</v>
      </c>
      <c r="AG8" s="59"/>
      <c r="AH8" s="1"/>
      <c r="AI8" s="1"/>
      <c r="AJ8" s="1"/>
      <c r="AK8" s="1"/>
      <c r="AL8" s="1"/>
      <c r="AM8" s="1"/>
      <c r="AN8" s="1"/>
      <c r="AO8" s="1"/>
      <c r="AP8" s="1"/>
      <c r="AQ8" s="1"/>
      <c r="AR8" s="1"/>
      <c r="AS8" s="1"/>
      <c r="AT8" s="1"/>
      <c r="AU8" s="1"/>
      <c r="AV8" s="1"/>
    </row>
    <row r="9" spans="1:48" x14ac:dyDescent="0.2">
      <c r="A9" s="2"/>
      <c r="B9" s="15" t="s">
        <v>1</v>
      </c>
      <c r="C9" s="7"/>
      <c r="D9" s="7"/>
      <c r="E9" s="7"/>
      <c r="F9" s="7"/>
      <c r="G9" s="7"/>
      <c r="H9" s="7"/>
      <c r="I9" s="7"/>
      <c r="J9" s="7"/>
      <c r="K9" s="7"/>
      <c r="L9" s="7"/>
      <c r="M9" s="7"/>
      <c r="O9" s="7" t="s">
        <v>3</v>
      </c>
      <c r="P9" s="12"/>
      <c r="Q9" s="1"/>
      <c r="R9" s="2"/>
      <c r="S9" s="15" t="s">
        <v>22</v>
      </c>
      <c r="T9" s="7"/>
      <c r="U9" s="7"/>
      <c r="V9" s="7"/>
      <c r="W9" s="7"/>
      <c r="X9" s="7"/>
      <c r="Y9" s="7"/>
      <c r="Z9" s="7"/>
      <c r="AA9" s="7"/>
      <c r="AB9" s="7"/>
      <c r="AC9" s="7"/>
      <c r="AD9" s="7"/>
      <c r="AF9" s="7" t="s">
        <v>18</v>
      </c>
      <c r="AG9" s="12"/>
      <c r="AH9" s="1"/>
      <c r="AI9" s="1"/>
      <c r="AJ9" s="1"/>
      <c r="AK9" s="1"/>
      <c r="AL9" s="1"/>
      <c r="AM9" s="1"/>
      <c r="AN9" s="1"/>
      <c r="AO9" s="1"/>
      <c r="AP9" s="1"/>
      <c r="AQ9" s="1"/>
      <c r="AR9" s="1"/>
      <c r="AS9" s="1"/>
      <c r="AT9" s="1"/>
      <c r="AU9" s="1"/>
      <c r="AV9" s="1"/>
    </row>
    <row r="10" spans="1:48" x14ac:dyDescent="0.2">
      <c r="A10" s="11" t="s">
        <v>31</v>
      </c>
      <c r="B10" s="8">
        <v>6584.99</v>
      </c>
      <c r="C10" s="9">
        <v>4107.18</v>
      </c>
      <c r="D10" s="9">
        <v>3980.65</v>
      </c>
      <c r="E10" s="9">
        <f>D10-F10</f>
        <v>3086.92</v>
      </c>
      <c r="F10" s="9">
        <v>893.73</v>
      </c>
      <c r="G10" s="9">
        <v>726.61</v>
      </c>
      <c r="H10" s="9">
        <v>126.53</v>
      </c>
      <c r="I10" s="9">
        <f>B10-C10</f>
        <v>2477.8099999999995</v>
      </c>
      <c r="J10" s="9">
        <v>21.93</v>
      </c>
      <c r="K10" s="9">
        <v>17.059999999999999</v>
      </c>
      <c r="L10" s="9">
        <f>H10+G10</f>
        <v>853.14</v>
      </c>
      <c r="M10" s="9">
        <f>G10+H10+J10</f>
        <v>875.06999999999994</v>
      </c>
      <c r="N10" s="9">
        <f t="shared" ref="N10:N25" si="0">G10+H10+J10+K10</f>
        <v>892.12999999999988</v>
      </c>
      <c r="O10" s="8">
        <f>D10-G10</f>
        <v>3254.04</v>
      </c>
      <c r="P10" s="13" t="s">
        <v>32</v>
      </c>
      <c r="Q10" s="1"/>
      <c r="R10" s="11" t="s">
        <v>31</v>
      </c>
      <c r="S10" s="8"/>
      <c r="T10" s="9">
        <v>100</v>
      </c>
      <c r="U10" s="9">
        <f>D10/$C10*100</f>
        <v>96.919297425484146</v>
      </c>
      <c r="V10" s="9">
        <f t="shared" ref="V10:Y24" si="1">E10/$C10*100</f>
        <v>75.159111604555918</v>
      </c>
      <c r="W10" s="9">
        <f t="shared" si="1"/>
        <v>21.760185820928228</v>
      </c>
      <c r="X10" s="9">
        <f t="shared" si="1"/>
        <v>17.691213922934956</v>
      </c>
      <c r="Y10" s="9">
        <f t="shared" si="1"/>
        <v>3.0807025745158478</v>
      </c>
      <c r="Z10" s="9"/>
      <c r="AA10" s="9"/>
      <c r="AB10" s="9"/>
      <c r="AC10" s="9">
        <f t="shared" ref="AC10:AC24" si="2">L10/$C10*100</f>
        <v>20.771916497450803</v>
      </c>
      <c r="AD10" s="9">
        <f>M10/($C10+$J10)*100</f>
        <v>21.192702543647414</v>
      </c>
      <c r="AE10" s="9">
        <f>N10/($C10+$J10+$K10)*100</f>
        <v>21.516966260428291</v>
      </c>
      <c r="AF10" s="8">
        <f>O10/$B10*100</f>
        <v>49.416020373607253</v>
      </c>
      <c r="AG10" s="13" t="s">
        <v>32</v>
      </c>
      <c r="AH10" s="1"/>
      <c r="AI10" s="1"/>
      <c r="AJ10" s="1"/>
      <c r="AK10" s="1"/>
      <c r="AL10" s="1"/>
      <c r="AM10" s="1"/>
      <c r="AN10" s="1"/>
      <c r="AO10" s="1"/>
      <c r="AP10" s="1"/>
      <c r="AQ10" s="1"/>
      <c r="AR10" s="1"/>
      <c r="AS10" s="1"/>
      <c r="AT10" s="1"/>
      <c r="AU10" s="1"/>
      <c r="AV10" s="1"/>
    </row>
    <row r="11" spans="1:48" x14ac:dyDescent="0.2">
      <c r="A11" s="11" t="s">
        <v>33</v>
      </c>
      <c r="B11" s="8">
        <v>6595.74</v>
      </c>
      <c r="C11" s="9">
        <v>4060.64</v>
      </c>
      <c r="D11" s="9">
        <v>3931.37</v>
      </c>
      <c r="E11" s="9">
        <f t="shared" ref="E11:E20" si="3">D11-F11</f>
        <v>2400.8199999999997</v>
      </c>
      <c r="F11" s="9">
        <v>1530.55</v>
      </c>
      <c r="G11" s="9">
        <v>1275.78</v>
      </c>
      <c r="H11" s="9">
        <v>129.27000000000001</v>
      </c>
      <c r="I11" s="9">
        <f t="shared" ref="I11:I20" si="4">B11-C11</f>
        <v>2535.1</v>
      </c>
      <c r="J11" s="9">
        <v>94.72</v>
      </c>
      <c r="K11" s="9">
        <v>63.27</v>
      </c>
      <c r="L11" s="9">
        <f t="shared" ref="L11:L20" si="5">H11+G11</f>
        <v>1405.05</v>
      </c>
      <c r="M11" s="9">
        <f t="shared" ref="M11:M20" si="6">G11+H11+J11</f>
        <v>1499.77</v>
      </c>
      <c r="N11" s="9">
        <f t="shared" si="0"/>
        <v>1563.04</v>
      </c>
      <c r="O11" s="8">
        <f t="shared" ref="O11:O25" si="7">D11-G11</f>
        <v>2655.59</v>
      </c>
      <c r="P11" s="13" t="s">
        <v>34</v>
      </c>
      <c r="Q11" s="1"/>
      <c r="R11" s="11" t="s">
        <v>33</v>
      </c>
      <c r="S11" s="8"/>
      <c r="T11" s="9">
        <v>100</v>
      </c>
      <c r="U11" s="9">
        <f t="shared" ref="U11:U24" si="8">D11/$C11*100</f>
        <v>96.816511682887423</v>
      </c>
      <c r="V11" s="9">
        <f t="shared" si="1"/>
        <v>59.124177469561445</v>
      </c>
      <c r="W11" s="9">
        <f t="shared" si="1"/>
        <v>37.692334213325978</v>
      </c>
      <c r="X11" s="9">
        <f t="shared" si="1"/>
        <v>31.418200086685843</v>
      </c>
      <c r="Y11" s="9">
        <f t="shared" si="1"/>
        <v>3.1834883171125741</v>
      </c>
      <c r="Z11" s="9"/>
      <c r="AA11" s="9"/>
      <c r="AB11" s="9"/>
      <c r="AC11" s="9">
        <f t="shared" si="2"/>
        <v>34.601688403798413</v>
      </c>
      <c r="AD11" s="9">
        <f t="shared" ref="AD11:AD24" si="9">M11/($C11+$J11)*100</f>
        <v>36.092420391975665</v>
      </c>
      <c r="AE11" s="9">
        <f t="shared" ref="AE11:AE24" si="10">N11/($C11+$J11+$K11)*100</f>
        <v>37.050890929045686</v>
      </c>
      <c r="AF11" s="8">
        <f t="shared" ref="AF11:AF24" si="11">O11/$B11*100</f>
        <v>40.262199540915802</v>
      </c>
      <c r="AG11" s="13" t="s">
        <v>34</v>
      </c>
      <c r="AH11" s="1"/>
      <c r="AI11" s="1"/>
      <c r="AJ11" s="1"/>
      <c r="AK11" s="1"/>
      <c r="AL11" s="1"/>
      <c r="AM11" s="1"/>
      <c r="AN11" s="1"/>
      <c r="AO11" s="1"/>
      <c r="AP11" s="1"/>
      <c r="AQ11" s="1"/>
      <c r="AR11" s="1"/>
      <c r="AS11" s="1"/>
      <c r="AT11" s="1"/>
      <c r="AU11" s="1"/>
      <c r="AV11" s="1"/>
    </row>
    <row r="12" spans="1:48" x14ac:dyDescent="0.2">
      <c r="A12" s="11" t="s">
        <v>14</v>
      </c>
      <c r="B12" s="8">
        <v>6604.6</v>
      </c>
      <c r="C12" s="9">
        <v>4051.2000000000003</v>
      </c>
      <c r="D12" s="9">
        <v>3889.8</v>
      </c>
      <c r="E12" s="9">
        <f t="shared" si="3"/>
        <v>3092.2000000000003</v>
      </c>
      <c r="F12" s="9">
        <v>797.6</v>
      </c>
      <c r="G12" s="9">
        <v>684.2</v>
      </c>
      <c r="H12" s="9">
        <v>161.4</v>
      </c>
      <c r="I12" s="9">
        <f t="shared" si="4"/>
        <v>2553.4</v>
      </c>
      <c r="J12" s="9">
        <v>110.1</v>
      </c>
      <c r="K12" s="9">
        <v>48.2</v>
      </c>
      <c r="L12" s="9">
        <f t="shared" si="5"/>
        <v>845.6</v>
      </c>
      <c r="M12" s="9">
        <f t="shared" si="6"/>
        <v>955.7</v>
      </c>
      <c r="N12" s="9">
        <f t="shared" si="0"/>
        <v>1003.9000000000001</v>
      </c>
      <c r="O12" s="8">
        <f t="shared" si="7"/>
        <v>3205.6000000000004</v>
      </c>
      <c r="P12" s="13" t="s">
        <v>16</v>
      </c>
      <c r="Q12" s="1"/>
      <c r="R12" s="11" t="s">
        <v>14</v>
      </c>
      <c r="S12" s="8"/>
      <c r="T12" s="9">
        <v>100</v>
      </c>
      <c r="U12" s="9">
        <f t="shared" si="8"/>
        <v>96.015995260663502</v>
      </c>
      <c r="V12" s="9">
        <f t="shared" si="1"/>
        <v>76.328001579778842</v>
      </c>
      <c r="W12" s="9">
        <f t="shared" si="1"/>
        <v>19.687993680884674</v>
      </c>
      <c r="X12" s="9">
        <f t="shared" si="1"/>
        <v>16.888823064770932</v>
      </c>
      <c r="Y12" s="9">
        <f t="shared" si="1"/>
        <v>3.9840047393364926</v>
      </c>
      <c r="Z12" s="9"/>
      <c r="AA12" s="9"/>
      <c r="AB12" s="9"/>
      <c r="AC12" s="9">
        <f t="shared" si="2"/>
        <v>20.872827804107423</v>
      </c>
      <c r="AD12" s="9">
        <f t="shared" si="9"/>
        <v>22.96638069833946</v>
      </c>
      <c r="AE12" s="9">
        <f t="shared" si="10"/>
        <v>23.848438056776342</v>
      </c>
      <c r="AF12" s="8">
        <f t="shared" si="11"/>
        <v>48.535868939829818</v>
      </c>
      <c r="AG12" s="13" t="s">
        <v>16</v>
      </c>
      <c r="AH12" s="1"/>
      <c r="AI12" s="1"/>
      <c r="AJ12" s="1"/>
      <c r="AK12" s="1"/>
      <c r="AL12" s="1"/>
      <c r="AM12" s="1"/>
      <c r="AN12" s="1"/>
      <c r="AO12" s="1"/>
      <c r="AP12" s="1"/>
      <c r="AQ12" s="1"/>
      <c r="AR12" s="1"/>
      <c r="AS12" s="1"/>
      <c r="AT12" s="1"/>
      <c r="AU12" s="1"/>
      <c r="AV12" s="1"/>
    </row>
    <row r="13" spans="1:48" x14ac:dyDescent="0.2">
      <c r="A13" s="11" t="s">
        <v>15</v>
      </c>
      <c r="B13" s="8">
        <v>6613.9</v>
      </c>
      <c r="C13" s="9">
        <v>4085</v>
      </c>
      <c r="D13" s="9">
        <v>3893.1</v>
      </c>
      <c r="E13" s="9">
        <f t="shared" si="3"/>
        <v>3559.9</v>
      </c>
      <c r="F13" s="9">
        <v>333.2</v>
      </c>
      <c r="G13" s="9">
        <v>208.5</v>
      </c>
      <c r="H13" s="9">
        <v>191.9</v>
      </c>
      <c r="I13" s="9">
        <f t="shared" si="4"/>
        <v>2528.8999999999996</v>
      </c>
      <c r="J13" s="9">
        <v>80.099999999999994</v>
      </c>
      <c r="K13" s="9">
        <v>17.399999999999999</v>
      </c>
      <c r="L13" s="9">
        <f t="shared" si="5"/>
        <v>400.4</v>
      </c>
      <c r="M13" s="9">
        <f t="shared" si="6"/>
        <v>480.5</v>
      </c>
      <c r="N13" s="9">
        <f t="shared" si="0"/>
        <v>497.9</v>
      </c>
      <c r="O13" s="8">
        <f t="shared" si="7"/>
        <v>3684.6</v>
      </c>
      <c r="P13" s="13" t="s">
        <v>17</v>
      </c>
      <c r="Q13" s="1"/>
      <c r="R13" s="11" t="s">
        <v>15</v>
      </c>
      <c r="S13" s="8"/>
      <c r="T13" s="9">
        <v>100</v>
      </c>
      <c r="U13" s="9">
        <f t="shared" si="8"/>
        <v>95.302325581395337</v>
      </c>
      <c r="V13" s="9">
        <f t="shared" si="1"/>
        <v>87.145654834761316</v>
      </c>
      <c r="W13" s="9">
        <f t="shared" si="1"/>
        <v>8.1566707466340258</v>
      </c>
      <c r="X13" s="9">
        <f t="shared" si="1"/>
        <v>5.1040391676866586</v>
      </c>
      <c r="Y13" s="9">
        <f t="shared" si="1"/>
        <v>4.6976744186046515</v>
      </c>
      <c r="Z13" s="9"/>
      <c r="AA13" s="9"/>
      <c r="AB13" s="9"/>
      <c r="AC13" s="9">
        <f t="shared" si="2"/>
        <v>9.8017135862913101</v>
      </c>
      <c r="AD13" s="9">
        <f t="shared" si="9"/>
        <v>11.536337662961273</v>
      </c>
      <c r="AE13" s="9">
        <f t="shared" si="10"/>
        <v>11.904363419007771</v>
      </c>
      <c r="AF13" s="8">
        <f t="shared" si="11"/>
        <v>55.709944208409567</v>
      </c>
      <c r="AG13" s="13" t="s">
        <v>17</v>
      </c>
      <c r="AH13" s="1"/>
      <c r="AI13" s="1"/>
      <c r="AJ13" s="1"/>
      <c r="AK13" s="1"/>
      <c r="AL13" s="1"/>
      <c r="AM13" s="1"/>
      <c r="AN13" s="1"/>
      <c r="AO13" s="1"/>
      <c r="AP13" s="1"/>
      <c r="AQ13" s="1"/>
      <c r="AR13" s="1"/>
      <c r="AS13" s="1"/>
      <c r="AT13" s="1"/>
      <c r="AU13" s="1"/>
      <c r="AV13" s="1"/>
    </row>
    <row r="14" spans="1:48" x14ac:dyDescent="0.2">
      <c r="A14" s="11" t="s">
        <v>23</v>
      </c>
      <c r="B14" s="8">
        <v>6624.23</v>
      </c>
      <c r="C14" s="9">
        <v>4096.7700000000004</v>
      </c>
      <c r="D14" s="9">
        <v>3887.51</v>
      </c>
      <c r="E14" s="9">
        <f t="shared" si="3"/>
        <v>3426.61</v>
      </c>
      <c r="F14" s="9">
        <v>460.9</v>
      </c>
      <c r="G14" s="9">
        <v>212.61</v>
      </c>
      <c r="H14" s="9">
        <v>209.26</v>
      </c>
      <c r="I14" s="9">
        <f t="shared" si="4"/>
        <v>2527.4599999999991</v>
      </c>
      <c r="J14" s="9">
        <v>74.72</v>
      </c>
      <c r="K14" s="9">
        <v>16.7</v>
      </c>
      <c r="L14" s="9">
        <f t="shared" si="5"/>
        <v>421.87</v>
      </c>
      <c r="M14" s="9">
        <f t="shared" si="6"/>
        <v>496.59000000000003</v>
      </c>
      <c r="N14" s="9">
        <f t="shared" si="0"/>
        <v>513.29000000000008</v>
      </c>
      <c r="O14" s="8">
        <f t="shared" si="7"/>
        <v>3674.9</v>
      </c>
      <c r="P14" s="13" t="s">
        <v>24</v>
      </c>
      <c r="Q14" s="1"/>
      <c r="R14" s="11" t="s">
        <v>23</v>
      </c>
      <c r="S14" s="8"/>
      <c r="T14" s="9">
        <v>100</v>
      </c>
      <c r="U14" s="9">
        <f t="shared" si="8"/>
        <v>94.892073511571311</v>
      </c>
      <c r="V14" s="9">
        <f t="shared" si="1"/>
        <v>83.641747034859165</v>
      </c>
      <c r="W14" s="9">
        <f t="shared" si="1"/>
        <v>11.250326476712139</v>
      </c>
      <c r="X14" s="9">
        <f t="shared" si="1"/>
        <v>5.1896982256753486</v>
      </c>
      <c r="Y14" s="9">
        <f t="shared" si="1"/>
        <v>5.1079264884286877</v>
      </c>
      <c r="Z14" s="9"/>
      <c r="AA14" s="9"/>
      <c r="AB14" s="9"/>
      <c r="AC14" s="9">
        <f t="shared" si="2"/>
        <v>10.297624714104037</v>
      </c>
      <c r="AD14" s="9">
        <f t="shared" si="9"/>
        <v>11.904379490302025</v>
      </c>
      <c r="AE14" s="9">
        <f t="shared" si="10"/>
        <v>12.255652202980286</v>
      </c>
      <c r="AF14" s="8">
        <f t="shared" si="11"/>
        <v>55.47663652983065</v>
      </c>
      <c r="AG14" s="13" t="s">
        <v>24</v>
      </c>
      <c r="AH14" s="1"/>
      <c r="AI14" s="1"/>
      <c r="AJ14" s="1"/>
      <c r="AK14" s="1"/>
      <c r="AL14" s="1"/>
      <c r="AM14" s="1"/>
      <c r="AN14" s="1"/>
      <c r="AO14" s="1"/>
      <c r="AP14" s="1"/>
      <c r="AQ14" s="1"/>
      <c r="AR14" s="1"/>
      <c r="AS14" s="1"/>
      <c r="AT14" s="1"/>
      <c r="AU14" s="1"/>
      <c r="AV14" s="1"/>
    </row>
    <row r="15" spans="1:48" x14ac:dyDescent="0.2">
      <c r="A15" s="11" t="s">
        <v>35</v>
      </c>
      <c r="B15" s="8">
        <v>6634.31</v>
      </c>
      <c r="C15" s="9">
        <v>4126.3</v>
      </c>
      <c r="D15" s="21">
        <v>3902.9</v>
      </c>
      <c r="E15" s="9">
        <f t="shared" si="3"/>
        <v>3296.8</v>
      </c>
      <c r="F15" s="9">
        <v>606.1</v>
      </c>
      <c r="G15" s="9">
        <v>182.8</v>
      </c>
      <c r="H15" s="9">
        <v>223.4</v>
      </c>
      <c r="I15" s="9">
        <f t="shared" si="4"/>
        <v>2508.0100000000002</v>
      </c>
      <c r="J15" s="21">
        <v>67.680000000000007</v>
      </c>
      <c r="K15" s="9">
        <v>17.77</v>
      </c>
      <c r="L15" s="9">
        <f t="shared" si="5"/>
        <v>406.20000000000005</v>
      </c>
      <c r="M15" s="9">
        <f t="shared" si="6"/>
        <v>473.88000000000005</v>
      </c>
      <c r="N15" s="20">
        <f t="shared" si="0"/>
        <v>491.65000000000003</v>
      </c>
      <c r="O15" s="8">
        <f t="shared" si="7"/>
        <v>3720.1</v>
      </c>
      <c r="P15" s="13" t="s">
        <v>36</v>
      </c>
      <c r="Q15" s="1"/>
      <c r="R15" s="11" t="s">
        <v>35</v>
      </c>
      <c r="S15" s="8"/>
      <c r="T15" s="9">
        <v>100</v>
      </c>
      <c r="U15" s="21">
        <f t="shared" si="8"/>
        <v>94.585948670721947</v>
      </c>
      <c r="V15" s="9">
        <f t="shared" si="1"/>
        <v>79.897244504762128</v>
      </c>
      <c r="W15" s="9">
        <f t="shared" si="1"/>
        <v>14.688704165959818</v>
      </c>
      <c r="X15" s="9">
        <f t="shared" si="1"/>
        <v>4.4301189928022682</v>
      </c>
      <c r="Y15" s="9">
        <f t="shared" si="1"/>
        <v>5.4140513292780454</v>
      </c>
      <c r="Z15" s="9"/>
      <c r="AA15" s="21"/>
      <c r="AB15" s="9"/>
      <c r="AC15" s="9">
        <f t="shared" si="2"/>
        <v>9.8441703220803145</v>
      </c>
      <c r="AD15" s="9">
        <f t="shared" si="9"/>
        <v>11.299052451370773</v>
      </c>
      <c r="AE15" s="20">
        <f t="shared" si="10"/>
        <v>11.673294948655546</v>
      </c>
      <c r="AF15" s="8">
        <f t="shared" si="11"/>
        <v>56.073653477151353</v>
      </c>
      <c r="AG15" s="13" t="s">
        <v>36</v>
      </c>
      <c r="AH15" s="1"/>
      <c r="AI15" s="1"/>
      <c r="AJ15" s="1"/>
      <c r="AK15" s="1"/>
      <c r="AL15" s="1"/>
      <c r="AM15" s="1"/>
      <c r="AN15" s="1"/>
      <c r="AO15" s="1"/>
      <c r="AP15" s="1"/>
      <c r="AQ15" s="1"/>
      <c r="AR15" s="1"/>
      <c r="AS15" s="1"/>
      <c r="AT15" s="1"/>
      <c r="AU15" s="1"/>
      <c r="AV15" s="1"/>
    </row>
    <row r="16" spans="1:48" s="27" customFormat="1" x14ac:dyDescent="0.2">
      <c r="A16" s="22" t="s">
        <v>37</v>
      </c>
      <c r="B16" s="23">
        <v>6644.48</v>
      </c>
      <c r="C16" s="21">
        <v>4075.7599999999998</v>
      </c>
      <c r="D16" s="21">
        <v>3884.2</v>
      </c>
      <c r="E16" s="21">
        <f t="shared" si="3"/>
        <v>3397.1299999999997</v>
      </c>
      <c r="F16" s="21">
        <v>487.07</v>
      </c>
      <c r="G16" s="21">
        <v>313.32</v>
      </c>
      <c r="H16" s="21">
        <v>191.56</v>
      </c>
      <c r="I16" s="21">
        <f t="shared" si="4"/>
        <v>2568.7199999999998</v>
      </c>
      <c r="J16" s="21">
        <v>84.97</v>
      </c>
      <c r="K16" s="21">
        <v>15.87</v>
      </c>
      <c r="L16" s="21">
        <f t="shared" si="5"/>
        <v>504.88</v>
      </c>
      <c r="M16" s="21">
        <f t="shared" si="6"/>
        <v>589.85</v>
      </c>
      <c r="N16" s="24">
        <f t="shared" si="0"/>
        <v>605.72</v>
      </c>
      <c r="O16" s="8">
        <f t="shared" si="7"/>
        <v>3570.8799999999997</v>
      </c>
      <c r="P16" s="25" t="s">
        <v>38</v>
      </c>
      <c r="Q16" s="26"/>
      <c r="R16" s="22" t="s">
        <v>37</v>
      </c>
      <c r="S16" s="23"/>
      <c r="T16" s="21">
        <v>100</v>
      </c>
      <c r="U16" s="21">
        <f t="shared" si="8"/>
        <v>95.300017665417002</v>
      </c>
      <c r="V16" s="21">
        <f t="shared" si="1"/>
        <v>83.349608416589788</v>
      </c>
      <c r="W16" s="21">
        <f t="shared" si="1"/>
        <v>11.950409248827214</v>
      </c>
      <c r="X16" s="21">
        <f t="shared" si="1"/>
        <v>7.6874006320293651</v>
      </c>
      <c r="Y16" s="21">
        <f t="shared" si="1"/>
        <v>4.699982334582999</v>
      </c>
      <c r="Z16" s="21"/>
      <c r="AA16" s="21"/>
      <c r="AB16" s="21"/>
      <c r="AC16" s="21">
        <f t="shared" si="2"/>
        <v>12.387382966612362</v>
      </c>
      <c r="AD16" s="21">
        <f t="shared" si="9"/>
        <v>14.176598817995883</v>
      </c>
      <c r="AE16" s="24">
        <f t="shared" si="10"/>
        <v>14.502705549968878</v>
      </c>
      <c r="AF16" s="8">
        <f t="shared" si="11"/>
        <v>53.742053554228477</v>
      </c>
      <c r="AG16" s="25" t="s">
        <v>38</v>
      </c>
      <c r="AH16" s="26"/>
      <c r="AI16" s="26"/>
      <c r="AJ16" s="26"/>
      <c r="AK16" s="26"/>
      <c r="AL16" s="26"/>
      <c r="AM16" s="26"/>
      <c r="AN16" s="26"/>
      <c r="AO16" s="26"/>
      <c r="AP16" s="26"/>
      <c r="AQ16" s="26"/>
      <c r="AR16" s="26"/>
      <c r="AS16" s="26"/>
      <c r="AT16" s="26"/>
      <c r="AU16" s="26"/>
      <c r="AV16" s="26"/>
    </row>
    <row r="17" spans="1:48" s="27" customFormat="1" x14ac:dyDescent="0.2">
      <c r="A17" s="22" t="s">
        <v>39</v>
      </c>
      <c r="B17" s="23">
        <v>6655.1</v>
      </c>
      <c r="C17" s="21">
        <v>4069.4</v>
      </c>
      <c r="D17" s="21">
        <v>3870</v>
      </c>
      <c r="E17" s="21">
        <f t="shared" si="3"/>
        <v>3034.1</v>
      </c>
      <c r="F17" s="21">
        <v>835.9</v>
      </c>
      <c r="G17" s="21">
        <v>542.70000000000005</v>
      </c>
      <c r="H17" s="21">
        <v>199.4</v>
      </c>
      <c r="I17" s="21">
        <f t="shared" si="4"/>
        <v>2585.7000000000003</v>
      </c>
      <c r="J17" s="21">
        <v>103.4</v>
      </c>
      <c r="K17" s="21">
        <v>26.1</v>
      </c>
      <c r="L17" s="21">
        <f t="shared" si="5"/>
        <v>742.1</v>
      </c>
      <c r="M17" s="21">
        <f t="shared" si="6"/>
        <v>845.5</v>
      </c>
      <c r="N17" s="24">
        <f t="shared" si="0"/>
        <v>871.6</v>
      </c>
      <c r="O17" s="8">
        <f t="shared" si="7"/>
        <v>3327.3</v>
      </c>
      <c r="P17" s="25" t="s">
        <v>40</v>
      </c>
      <c r="Q17" s="26"/>
      <c r="R17" s="22" t="s">
        <v>39</v>
      </c>
      <c r="S17" s="23"/>
      <c r="T17" s="21">
        <v>100</v>
      </c>
      <c r="U17" s="21">
        <f t="shared" si="8"/>
        <v>95.100014744188329</v>
      </c>
      <c r="V17" s="21">
        <f t="shared" si="1"/>
        <v>74.558903032388073</v>
      </c>
      <c r="W17" s="21">
        <f t="shared" si="1"/>
        <v>20.541111711800262</v>
      </c>
      <c r="X17" s="21">
        <f t="shared" si="1"/>
        <v>13.336118346685016</v>
      </c>
      <c r="Y17" s="21">
        <f t="shared" si="1"/>
        <v>4.8999852558116679</v>
      </c>
      <c r="Z17" s="21"/>
      <c r="AA17" s="21"/>
      <c r="AB17" s="21"/>
      <c r="AC17" s="21">
        <f t="shared" si="2"/>
        <v>18.236103602496684</v>
      </c>
      <c r="AD17" s="21">
        <f t="shared" si="9"/>
        <v>20.262174079754601</v>
      </c>
      <c r="AE17" s="24">
        <f t="shared" si="10"/>
        <v>20.75781752363714</v>
      </c>
      <c r="AF17" s="8">
        <f t="shared" si="11"/>
        <v>49.99624348244204</v>
      </c>
      <c r="AG17" s="25" t="s">
        <v>40</v>
      </c>
      <c r="AH17" s="26"/>
      <c r="AI17" s="26"/>
      <c r="AJ17" s="26"/>
      <c r="AK17" s="26"/>
      <c r="AL17" s="26"/>
      <c r="AM17" s="26"/>
      <c r="AN17" s="26"/>
      <c r="AO17" s="26"/>
      <c r="AP17" s="26"/>
      <c r="AQ17" s="26"/>
      <c r="AR17" s="26"/>
      <c r="AS17" s="26"/>
      <c r="AT17" s="26"/>
      <c r="AU17" s="26"/>
      <c r="AV17" s="26"/>
    </row>
    <row r="18" spans="1:48" s="27" customFormat="1" x14ac:dyDescent="0.2">
      <c r="A18" s="22" t="s">
        <v>43</v>
      </c>
      <c r="B18" s="23">
        <v>6663.82</v>
      </c>
      <c r="C18" s="21">
        <v>4077.59</v>
      </c>
      <c r="D18" s="21">
        <v>3871.67</v>
      </c>
      <c r="E18" s="21">
        <f t="shared" si="3"/>
        <v>3479.6800000000003</v>
      </c>
      <c r="F18" s="21">
        <v>391.99</v>
      </c>
      <c r="G18" s="21">
        <v>288.93</v>
      </c>
      <c r="H18" s="21">
        <v>205.92</v>
      </c>
      <c r="I18" s="21">
        <f t="shared" si="4"/>
        <v>2586.2299999999996</v>
      </c>
      <c r="J18" s="21">
        <v>104.49</v>
      </c>
      <c r="K18" s="21">
        <v>20.5</v>
      </c>
      <c r="L18" s="21">
        <f t="shared" si="5"/>
        <v>494.85</v>
      </c>
      <c r="M18" s="21">
        <f t="shared" si="6"/>
        <v>599.34</v>
      </c>
      <c r="N18" s="24">
        <f t="shared" si="0"/>
        <v>619.84</v>
      </c>
      <c r="O18" s="8">
        <f t="shared" si="7"/>
        <v>3582.7400000000002</v>
      </c>
      <c r="P18" s="25" t="s">
        <v>44</v>
      </c>
      <c r="Q18" s="26"/>
      <c r="R18" s="22" t="s">
        <v>43</v>
      </c>
      <c r="S18" s="23"/>
      <c r="T18" s="21">
        <v>100</v>
      </c>
      <c r="U18" s="21">
        <f t="shared" si="8"/>
        <v>94.949958186085411</v>
      </c>
      <c r="V18" s="21">
        <f t="shared" si="1"/>
        <v>85.336681716406019</v>
      </c>
      <c r="W18" s="21">
        <f t="shared" si="1"/>
        <v>9.6132764696793931</v>
      </c>
      <c r="X18" s="21">
        <f t="shared" si="1"/>
        <v>7.0858031337137861</v>
      </c>
      <c r="Y18" s="21">
        <f t="shared" si="1"/>
        <v>5.0500418139145919</v>
      </c>
      <c r="Z18" s="21"/>
      <c r="AA18" s="21"/>
      <c r="AB18" s="21"/>
      <c r="AC18" s="21">
        <f t="shared" si="2"/>
        <v>12.135844947628378</v>
      </c>
      <c r="AD18" s="21">
        <f t="shared" si="9"/>
        <v>14.331146223888592</v>
      </c>
      <c r="AE18" s="24">
        <f t="shared" si="10"/>
        <v>14.749035116523659</v>
      </c>
      <c r="AF18" s="8">
        <f t="shared" si="11"/>
        <v>53.764057252446797</v>
      </c>
      <c r="AG18" s="25" t="s">
        <v>44</v>
      </c>
      <c r="AH18" s="26"/>
      <c r="AI18" s="26"/>
      <c r="AJ18" s="26"/>
      <c r="AK18" s="26"/>
      <c r="AL18" s="26"/>
      <c r="AM18" s="26"/>
      <c r="AN18" s="26"/>
      <c r="AO18" s="26"/>
      <c r="AP18" s="26"/>
      <c r="AQ18" s="26"/>
      <c r="AR18" s="26"/>
      <c r="AS18" s="26"/>
      <c r="AT18" s="26"/>
      <c r="AU18" s="26"/>
      <c r="AV18" s="26"/>
    </row>
    <row r="19" spans="1:48" s="27" customFormat="1" x14ac:dyDescent="0.2">
      <c r="A19" s="22" t="s">
        <v>45</v>
      </c>
      <c r="B19" s="23">
        <v>6673.7</v>
      </c>
      <c r="C19" s="21">
        <v>4051.3</v>
      </c>
      <c r="D19" s="21">
        <v>3856.7</v>
      </c>
      <c r="E19" s="21">
        <f t="shared" si="3"/>
        <v>3482.6</v>
      </c>
      <c r="F19" s="21">
        <v>374.1</v>
      </c>
      <c r="G19" s="21">
        <v>228.4</v>
      </c>
      <c r="H19" s="21">
        <v>194.6</v>
      </c>
      <c r="I19" s="21">
        <f t="shared" si="4"/>
        <v>2622.3999999999996</v>
      </c>
      <c r="J19" s="21">
        <v>114.3</v>
      </c>
      <c r="K19" s="21">
        <v>15.3</v>
      </c>
      <c r="L19" s="21">
        <f t="shared" si="5"/>
        <v>423</v>
      </c>
      <c r="M19" s="21">
        <f t="shared" si="6"/>
        <v>537.29999999999995</v>
      </c>
      <c r="N19" s="21">
        <f t="shared" si="0"/>
        <v>552.59999999999991</v>
      </c>
      <c r="O19" s="8">
        <f t="shared" si="7"/>
        <v>3628.2999999999997</v>
      </c>
      <c r="P19" s="25" t="s">
        <v>46</v>
      </c>
      <c r="Q19" s="26"/>
      <c r="R19" s="22" t="s">
        <v>45</v>
      </c>
      <c r="S19" s="23"/>
      <c r="T19" s="21">
        <v>100</v>
      </c>
      <c r="U19" s="21">
        <f t="shared" si="8"/>
        <v>95.196603559351317</v>
      </c>
      <c r="V19" s="21">
        <f t="shared" si="1"/>
        <v>85.962530545750738</v>
      </c>
      <c r="W19" s="21">
        <f t="shared" si="1"/>
        <v>9.2340730136005735</v>
      </c>
      <c r="X19" s="21">
        <f t="shared" si="1"/>
        <v>5.6376965418507643</v>
      </c>
      <c r="Y19" s="21">
        <f t="shared" si="1"/>
        <v>4.8033964406486804</v>
      </c>
      <c r="Z19" s="21"/>
      <c r="AA19" s="21"/>
      <c r="AB19" s="21"/>
      <c r="AC19" s="21">
        <f t="shared" si="2"/>
        <v>10.441092982499445</v>
      </c>
      <c r="AD19" s="21">
        <f t="shared" si="9"/>
        <v>12.898502016516225</v>
      </c>
      <c r="AE19" s="21">
        <f t="shared" si="10"/>
        <v>13.217249874428946</v>
      </c>
      <c r="AF19" s="8">
        <f t="shared" si="11"/>
        <v>54.367142664488966</v>
      </c>
      <c r="AG19" s="25" t="s">
        <v>46</v>
      </c>
      <c r="AH19" s="26"/>
      <c r="AI19" s="26"/>
      <c r="AJ19" s="26"/>
      <c r="AK19" s="26"/>
      <c r="AL19" s="26"/>
      <c r="AM19" s="26"/>
      <c r="AN19" s="26"/>
      <c r="AO19" s="26"/>
      <c r="AP19" s="26"/>
      <c r="AQ19" s="26"/>
      <c r="AR19" s="26"/>
      <c r="AS19" s="26"/>
      <c r="AT19" s="26"/>
      <c r="AU19" s="26"/>
      <c r="AV19" s="26"/>
    </row>
    <row r="20" spans="1:48" s="27" customFormat="1" x14ac:dyDescent="0.2">
      <c r="A20" s="22" t="s">
        <v>47</v>
      </c>
      <c r="B20" s="23">
        <v>6683.7201089999999</v>
      </c>
      <c r="C20" s="23">
        <v>4033.5590319999997</v>
      </c>
      <c r="D20" s="21">
        <v>3856.9883369999998</v>
      </c>
      <c r="E20" s="21">
        <f t="shared" si="3"/>
        <v>3276.6330429999998</v>
      </c>
      <c r="F20" s="21">
        <v>580.35529399999996</v>
      </c>
      <c r="G20" s="21">
        <v>442.78743500000002</v>
      </c>
      <c r="H20" s="21">
        <v>176.570695</v>
      </c>
      <c r="I20" s="21">
        <f t="shared" si="4"/>
        <v>2650.1610770000002</v>
      </c>
      <c r="J20" s="21">
        <v>129.235703</v>
      </c>
      <c r="K20" s="21">
        <v>20.622871</v>
      </c>
      <c r="L20" s="21">
        <f t="shared" si="5"/>
        <v>619.35813000000007</v>
      </c>
      <c r="M20" s="21">
        <f t="shared" si="6"/>
        <v>748.59383300000013</v>
      </c>
      <c r="N20" s="29">
        <f t="shared" si="0"/>
        <v>769.21670400000016</v>
      </c>
      <c r="O20" s="8">
        <f t="shared" si="7"/>
        <v>3414.2009019999996</v>
      </c>
      <c r="P20" s="25" t="s">
        <v>48</v>
      </c>
      <c r="Q20" s="26"/>
      <c r="R20" s="22" t="s">
        <v>47</v>
      </c>
      <c r="S20" s="23"/>
      <c r="T20" s="23">
        <v>100</v>
      </c>
      <c r="U20" s="21">
        <f t="shared" si="8"/>
        <v>95.622459133505018</v>
      </c>
      <c r="V20" s="21">
        <f t="shared" si="1"/>
        <v>81.234290040260404</v>
      </c>
      <c r="W20" s="21">
        <f t="shared" si="1"/>
        <v>14.388169093244599</v>
      </c>
      <c r="X20" s="21">
        <f t="shared" si="1"/>
        <v>10.977586580168342</v>
      </c>
      <c r="Y20" s="21">
        <f t="shared" si="1"/>
        <v>4.3775408664949973</v>
      </c>
      <c r="Z20" s="21"/>
      <c r="AA20" s="21"/>
      <c r="AB20" s="21"/>
      <c r="AC20" s="21">
        <f t="shared" si="2"/>
        <v>15.355127446663339</v>
      </c>
      <c r="AD20" s="21">
        <f t="shared" si="9"/>
        <v>17.982962904847628</v>
      </c>
      <c r="AE20" s="29">
        <f t="shared" si="10"/>
        <v>18.38727988563139</v>
      </c>
      <c r="AF20" s="8">
        <f t="shared" si="11"/>
        <v>51.082344058701509</v>
      </c>
      <c r="AG20" s="25" t="s">
        <v>48</v>
      </c>
      <c r="AH20" s="26"/>
      <c r="AI20" s="26"/>
      <c r="AJ20" s="26"/>
      <c r="AK20" s="26"/>
      <c r="AL20" s="26"/>
      <c r="AM20" s="26"/>
      <c r="AN20" s="26"/>
      <c r="AO20" s="26"/>
      <c r="AP20" s="26"/>
      <c r="AQ20" s="26"/>
      <c r="AR20" s="26"/>
      <c r="AS20" s="26"/>
      <c r="AT20" s="26"/>
      <c r="AU20" s="26"/>
      <c r="AV20" s="26"/>
    </row>
    <row r="21" spans="1:48" s="27" customFormat="1" x14ac:dyDescent="0.2">
      <c r="A21" s="22" t="s">
        <v>49</v>
      </c>
      <c r="B21" s="23">
        <v>6692.9</v>
      </c>
      <c r="C21" s="23">
        <v>4040.7</v>
      </c>
      <c r="D21" s="21">
        <v>3840.6</v>
      </c>
      <c r="E21" s="21">
        <f t="shared" ref="E21:E23" si="12">D21-F21</f>
        <v>3354</v>
      </c>
      <c r="F21" s="21">
        <v>486.6</v>
      </c>
      <c r="G21" s="21">
        <v>367.5</v>
      </c>
      <c r="H21" s="21">
        <v>200.1</v>
      </c>
      <c r="I21" s="21">
        <f t="shared" ref="I21:I23" si="13">B21-C21</f>
        <v>2652.2</v>
      </c>
      <c r="J21" s="21">
        <v>130.9</v>
      </c>
      <c r="K21" s="21">
        <v>22.2</v>
      </c>
      <c r="L21" s="21">
        <f t="shared" ref="L21:L23" si="14">H21+G21</f>
        <v>567.6</v>
      </c>
      <c r="M21" s="21">
        <f t="shared" ref="M21:M23" si="15">G21+H21+J21</f>
        <v>698.5</v>
      </c>
      <c r="N21" s="29">
        <f t="shared" si="0"/>
        <v>720.7</v>
      </c>
      <c r="O21" s="8">
        <f t="shared" si="7"/>
        <v>3473.1</v>
      </c>
      <c r="P21" s="25" t="s">
        <v>50</v>
      </c>
      <c r="Q21" s="26"/>
      <c r="R21" s="22" t="s">
        <v>49</v>
      </c>
      <c r="S21" s="23"/>
      <c r="T21" s="23">
        <v>100</v>
      </c>
      <c r="U21" s="21">
        <f t="shared" si="8"/>
        <v>95.047887742222883</v>
      </c>
      <c r="V21" s="21">
        <f t="shared" si="1"/>
        <v>83.005419852995772</v>
      </c>
      <c r="W21" s="21">
        <f t="shared" si="1"/>
        <v>12.042467889227115</v>
      </c>
      <c r="X21" s="21">
        <f t="shared" si="1"/>
        <v>9.0949587942683205</v>
      </c>
      <c r="Y21" s="21">
        <f t="shared" si="1"/>
        <v>4.9521122577771175</v>
      </c>
      <c r="Z21" s="21"/>
      <c r="AA21" s="21"/>
      <c r="AB21" s="21"/>
      <c r="AC21" s="21">
        <f t="shared" si="2"/>
        <v>14.047071052045441</v>
      </c>
      <c r="AD21" s="21">
        <f t="shared" si="9"/>
        <v>16.744174896922047</v>
      </c>
      <c r="AE21" s="29">
        <f t="shared" si="10"/>
        <v>17.184891983404079</v>
      </c>
      <c r="AF21" s="8">
        <f t="shared" si="11"/>
        <v>51.892303784607577</v>
      </c>
      <c r="AG21" s="25" t="s">
        <v>50</v>
      </c>
      <c r="AH21" s="26"/>
      <c r="AI21" s="26"/>
      <c r="AJ21" s="26"/>
      <c r="AK21" s="26"/>
      <c r="AL21" s="26"/>
      <c r="AM21" s="26"/>
      <c r="AN21" s="26"/>
      <c r="AO21" s="26"/>
      <c r="AP21" s="26"/>
      <c r="AQ21" s="26"/>
      <c r="AR21" s="26"/>
      <c r="AS21" s="26"/>
      <c r="AT21" s="26"/>
      <c r="AU21" s="26"/>
      <c r="AV21" s="26"/>
    </row>
    <row r="22" spans="1:48" s="27" customFormat="1" x14ac:dyDescent="0.2">
      <c r="A22" s="22" t="s">
        <v>51</v>
      </c>
      <c r="B22" s="21">
        <v>6700.45</v>
      </c>
      <c r="C22" s="21">
        <v>4069.73</v>
      </c>
      <c r="D22" s="21">
        <v>3877.5</v>
      </c>
      <c r="E22" s="21">
        <f t="shared" si="12"/>
        <v>3370</v>
      </c>
      <c r="F22" s="21">
        <v>507.5</v>
      </c>
      <c r="G22" s="21">
        <v>192.7</v>
      </c>
      <c r="H22" s="21">
        <v>192.2</v>
      </c>
      <c r="I22" s="21">
        <f t="shared" si="13"/>
        <v>2630.72</v>
      </c>
      <c r="J22" s="21">
        <v>109.1</v>
      </c>
      <c r="K22" s="21">
        <v>11.87</v>
      </c>
      <c r="L22" s="21">
        <f t="shared" si="14"/>
        <v>384.9</v>
      </c>
      <c r="M22" s="21">
        <f t="shared" si="15"/>
        <v>494</v>
      </c>
      <c r="N22" s="21">
        <f t="shared" si="0"/>
        <v>505.87</v>
      </c>
      <c r="O22" s="8">
        <f t="shared" si="7"/>
        <v>3684.8</v>
      </c>
      <c r="P22" s="25" t="s">
        <v>52</v>
      </c>
      <c r="Q22" s="26"/>
      <c r="R22" s="22" t="s">
        <v>51</v>
      </c>
      <c r="S22" s="21"/>
      <c r="T22" s="21">
        <v>100</v>
      </c>
      <c r="U22" s="21">
        <f t="shared" si="8"/>
        <v>95.276590830349932</v>
      </c>
      <c r="V22" s="21">
        <f t="shared" si="1"/>
        <v>82.80647610529445</v>
      </c>
      <c r="W22" s="21">
        <f t="shared" si="1"/>
        <v>12.47011472505547</v>
      </c>
      <c r="X22" s="21">
        <f t="shared" si="1"/>
        <v>4.7349578473264806</v>
      </c>
      <c r="Y22" s="21">
        <f t="shared" si="1"/>
        <v>4.7226720200111556</v>
      </c>
      <c r="Z22" s="21"/>
      <c r="AA22" s="21"/>
      <c r="AB22" s="21"/>
      <c r="AC22" s="21">
        <f t="shared" si="2"/>
        <v>9.4576298673376353</v>
      </c>
      <c r="AD22" s="21">
        <f t="shared" si="9"/>
        <v>11.821490704335904</v>
      </c>
      <c r="AE22" s="21">
        <f t="shared" si="10"/>
        <v>12.07125301262319</v>
      </c>
      <c r="AF22" s="8">
        <f t="shared" si="11"/>
        <v>54.993321344088827</v>
      </c>
      <c r="AG22" s="25" t="s">
        <v>52</v>
      </c>
      <c r="AH22" s="26"/>
      <c r="AI22" s="26"/>
      <c r="AJ22" s="26"/>
      <c r="AK22" s="26"/>
      <c r="AL22" s="26"/>
      <c r="AM22" s="26"/>
      <c r="AN22" s="26"/>
      <c r="AO22" s="26"/>
      <c r="AP22" s="26"/>
      <c r="AQ22" s="26"/>
      <c r="AR22" s="26"/>
      <c r="AS22" s="26"/>
      <c r="AT22" s="26"/>
      <c r="AU22" s="26"/>
      <c r="AV22" s="26"/>
    </row>
    <row r="23" spans="1:48" s="27" customFormat="1" x14ac:dyDescent="0.2">
      <c r="A23" s="22" t="s">
        <v>53</v>
      </c>
      <c r="B23" s="21">
        <v>6710.34</v>
      </c>
      <c r="C23" s="21">
        <v>4089.16</v>
      </c>
      <c r="D23" s="21">
        <v>3885.5</v>
      </c>
      <c r="E23" s="21">
        <f t="shared" si="12"/>
        <v>3554.5</v>
      </c>
      <c r="F23" s="21">
        <v>331</v>
      </c>
      <c r="G23" s="21">
        <v>118.9</v>
      </c>
      <c r="H23" s="21">
        <v>203.7</v>
      </c>
      <c r="I23" s="21">
        <f t="shared" si="13"/>
        <v>2621.1800000000003</v>
      </c>
      <c r="J23" s="21">
        <v>124</v>
      </c>
      <c r="K23" s="21">
        <v>6.0309410000000003</v>
      </c>
      <c r="L23" s="21">
        <f t="shared" si="14"/>
        <v>322.60000000000002</v>
      </c>
      <c r="M23" s="21">
        <f t="shared" si="15"/>
        <v>446.6</v>
      </c>
      <c r="N23" s="21">
        <f t="shared" si="0"/>
        <v>452.63094100000001</v>
      </c>
      <c r="O23" s="8">
        <f t="shared" si="7"/>
        <v>3766.6</v>
      </c>
      <c r="P23" s="25" t="s">
        <v>54</v>
      </c>
      <c r="Q23" s="26"/>
      <c r="R23" s="22" t="s">
        <v>53</v>
      </c>
      <c r="S23" s="21"/>
      <c r="T23" s="21">
        <v>100</v>
      </c>
      <c r="U23" s="21">
        <f t="shared" si="8"/>
        <v>95.019515010417791</v>
      </c>
      <c r="V23" s="21">
        <f t="shared" si="1"/>
        <v>86.924943020082367</v>
      </c>
      <c r="W23" s="21">
        <f t="shared" si="1"/>
        <v>8.0945719903354245</v>
      </c>
      <c r="X23" s="21">
        <f t="shared" si="1"/>
        <v>2.9076876424497944</v>
      </c>
      <c r="Y23" s="21">
        <f t="shared" si="1"/>
        <v>4.9814631855931291</v>
      </c>
      <c r="Z23" s="21"/>
      <c r="AA23" s="21"/>
      <c r="AB23" s="21"/>
      <c r="AC23" s="21">
        <f t="shared" si="2"/>
        <v>7.8891508280429239</v>
      </c>
      <c r="AD23" s="21">
        <f t="shared" si="9"/>
        <v>10.600119625174456</v>
      </c>
      <c r="AE23" s="21">
        <f t="shared" si="10"/>
        <v>10.727908438595598</v>
      </c>
      <c r="AF23" s="8">
        <f t="shared" si="11"/>
        <v>56.131283958785993</v>
      </c>
      <c r="AG23" s="25" t="s">
        <v>54</v>
      </c>
      <c r="AH23" s="26"/>
      <c r="AI23" s="26"/>
      <c r="AJ23" s="26"/>
      <c r="AK23" s="26"/>
      <c r="AL23" s="26"/>
      <c r="AM23" s="26"/>
      <c r="AN23" s="26"/>
      <c r="AO23" s="26"/>
      <c r="AP23" s="26"/>
      <c r="AQ23" s="26"/>
      <c r="AR23" s="26"/>
      <c r="AS23" s="26"/>
      <c r="AT23" s="26"/>
      <c r="AU23" s="26"/>
      <c r="AV23" s="26"/>
    </row>
    <row r="24" spans="1:48" s="27" customFormat="1" x14ac:dyDescent="0.2">
      <c r="A24" s="22" t="s">
        <v>55</v>
      </c>
      <c r="B24" s="23">
        <v>6720.3157220000003</v>
      </c>
      <c r="C24" s="21">
        <v>4084.4876590000003</v>
      </c>
      <c r="D24" s="21">
        <v>3875.2013890000003</v>
      </c>
      <c r="E24" s="21">
        <v>3631.2285350000002</v>
      </c>
      <c r="F24" s="21">
        <v>243.97285400000001</v>
      </c>
      <c r="G24" s="21">
        <v>69.820124000000007</v>
      </c>
      <c r="H24" s="21">
        <v>209.28627</v>
      </c>
      <c r="I24" s="21">
        <v>2635.8280629999999</v>
      </c>
      <c r="J24" s="21">
        <v>132.471205</v>
      </c>
      <c r="K24" s="21">
        <v>4.2838200000000004</v>
      </c>
      <c r="L24" s="21">
        <f>G24+H24</f>
        <v>279.10639400000002</v>
      </c>
      <c r="M24" s="21">
        <f>G24+H24+J24</f>
        <v>411.57759900000002</v>
      </c>
      <c r="N24" s="21">
        <f t="shared" si="0"/>
        <v>415.86141900000001</v>
      </c>
      <c r="O24" s="8">
        <f t="shared" si="7"/>
        <v>3805.3812650000004</v>
      </c>
      <c r="P24" s="25" t="s">
        <v>56</v>
      </c>
      <c r="Q24" s="26"/>
      <c r="R24" s="22" t="s">
        <v>55</v>
      </c>
      <c r="S24" s="23"/>
      <c r="T24" s="21">
        <v>100</v>
      </c>
      <c r="U24" s="21">
        <f t="shared" si="8"/>
        <v>94.876070453075158</v>
      </c>
      <c r="V24" s="21">
        <f t="shared" si="1"/>
        <v>88.902913612647055</v>
      </c>
      <c r="W24" s="21">
        <f t="shared" si="1"/>
        <v>5.9731568404280981</v>
      </c>
      <c r="X24" s="21">
        <f t="shared" si="1"/>
        <v>1.7093973547980794</v>
      </c>
      <c r="Y24" s="21">
        <f t="shared" si="1"/>
        <v>5.1239295469248471</v>
      </c>
      <c r="Z24" s="21"/>
      <c r="AA24" s="21"/>
      <c r="AB24" s="21"/>
      <c r="AC24" s="21">
        <f t="shared" si="2"/>
        <v>6.8333269017229261</v>
      </c>
      <c r="AD24" s="21">
        <f t="shared" si="9"/>
        <v>9.7600572420475959</v>
      </c>
      <c r="AE24" s="21">
        <f t="shared" si="10"/>
        <v>9.8516349362300737</v>
      </c>
      <c r="AF24" s="9">
        <f t="shared" si="11"/>
        <v>56.625037013402391</v>
      </c>
      <c r="AG24" s="25" t="s">
        <v>56</v>
      </c>
      <c r="AH24" s="26"/>
      <c r="AI24" s="26"/>
      <c r="AJ24" s="26"/>
      <c r="AK24" s="26"/>
      <c r="AL24" s="26"/>
      <c r="AM24" s="26"/>
      <c r="AN24" s="26"/>
      <c r="AO24" s="26"/>
      <c r="AP24" s="26"/>
      <c r="AQ24" s="26"/>
      <c r="AR24" s="26"/>
      <c r="AS24" s="26"/>
      <c r="AT24" s="26"/>
      <c r="AU24" s="26"/>
      <c r="AV24" s="26"/>
    </row>
    <row r="25" spans="1:48" s="27" customFormat="1" x14ac:dyDescent="0.2">
      <c r="A25" s="22" t="s">
        <v>63</v>
      </c>
      <c r="B25" s="23">
        <v>6730.8214209999996</v>
      </c>
      <c r="C25" s="21">
        <v>4167.3117350000002</v>
      </c>
      <c r="D25" s="21">
        <v>3942.1242310000002</v>
      </c>
      <c r="E25" s="21">
        <v>3761.8808290000002</v>
      </c>
      <c r="F25" s="21">
        <v>180.243402</v>
      </c>
      <c r="G25" s="21">
        <v>49.057395999999997</v>
      </c>
      <c r="H25" s="21">
        <v>225.18750399999999</v>
      </c>
      <c r="I25" s="21">
        <v>2563.5096859999999</v>
      </c>
      <c r="J25" s="21">
        <v>112.82012899999999</v>
      </c>
      <c r="K25" s="21">
        <v>1.2211099999999999</v>
      </c>
      <c r="L25" s="21">
        <f>G25+H25</f>
        <v>274.24489999999997</v>
      </c>
      <c r="M25" s="21">
        <f>G25+H25+J25</f>
        <v>387.06502899999998</v>
      </c>
      <c r="N25" s="21">
        <f t="shared" si="0"/>
        <v>388.28613899999999</v>
      </c>
      <c r="O25" s="8">
        <f t="shared" si="7"/>
        <v>3893.0668350000001</v>
      </c>
      <c r="P25" s="25" t="s">
        <v>64</v>
      </c>
      <c r="Q25" s="26"/>
      <c r="R25" s="22" t="s">
        <v>63</v>
      </c>
      <c r="S25" s="23"/>
      <c r="T25" s="21">
        <v>100</v>
      </c>
      <c r="U25" s="21">
        <f>D24/$C24*100</f>
        <v>94.876070453075158</v>
      </c>
      <c r="V25" s="21">
        <f>E24/$C24*100</f>
        <v>88.902913612647055</v>
      </c>
      <c r="W25" s="21">
        <f>F24/$C24*100</f>
        <v>5.9731568404280981</v>
      </c>
      <c r="X25" s="21">
        <f>G24/$C24*100</f>
        <v>1.7093973547980794</v>
      </c>
      <c r="Y25" s="21">
        <f>H24/$C24*100</f>
        <v>5.1239295469248471</v>
      </c>
      <c r="Z25" s="21"/>
      <c r="AA25" s="21"/>
      <c r="AB25" s="21"/>
      <c r="AC25" s="21">
        <f>L24/$C24*100</f>
        <v>6.8333269017229261</v>
      </c>
      <c r="AD25" s="21">
        <f>M24/($C24+$J24)*100</f>
        <v>9.7600572420475959</v>
      </c>
      <c r="AE25" s="21">
        <f>N24/($C24+$J24+$K24)*100</f>
        <v>9.8516349362300737</v>
      </c>
      <c r="AF25" s="9">
        <f>O24/$B24*100</f>
        <v>56.625037013402391</v>
      </c>
      <c r="AG25" s="25" t="s">
        <v>64</v>
      </c>
      <c r="AH25" s="26"/>
      <c r="AI25" s="26"/>
      <c r="AJ25" s="26"/>
      <c r="AK25" s="26"/>
      <c r="AL25" s="26"/>
      <c r="AM25" s="26"/>
      <c r="AN25" s="26"/>
      <c r="AO25" s="26"/>
      <c r="AP25" s="26"/>
      <c r="AQ25" s="26"/>
      <c r="AR25" s="26"/>
      <c r="AS25" s="26"/>
      <c r="AT25" s="26"/>
      <c r="AU25" s="26"/>
      <c r="AV25" s="26"/>
    </row>
    <row r="26" spans="1:48" s="27" customFormat="1" x14ac:dyDescent="0.2">
      <c r="A26" s="22" t="s">
        <v>65</v>
      </c>
      <c r="B26" s="23">
        <v>6742.6</v>
      </c>
      <c r="C26" s="21">
        <v>4194.7</v>
      </c>
      <c r="D26" s="21">
        <v>3977.9</v>
      </c>
      <c r="E26" s="21">
        <v>3650.2000000000003</v>
      </c>
      <c r="F26" s="21">
        <v>327.7</v>
      </c>
      <c r="G26" s="21">
        <v>42.7</v>
      </c>
      <c r="H26" s="21">
        <v>216.8</v>
      </c>
      <c r="I26" s="21">
        <v>2547.9000000000005</v>
      </c>
      <c r="J26" s="21">
        <v>99.4</v>
      </c>
      <c r="K26" s="21">
        <v>2.2000000000000002</v>
      </c>
      <c r="L26" s="21">
        <v>259.5</v>
      </c>
      <c r="M26" s="21">
        <v>358.9</v>
      </c>
      <c r="N26" s="21">
        <v>361.09999999999997</v>
      </c>
      <c r="O26" s="8">
        <v>3935.2000000000003</v>
      </c>
      <c r="P26" s="25" t="s">
        <v>66</v>
      </c>
      <c r="Q26" s="26"/>
      <c r="R26" s="22" t="s">
        <v>65</v>
      </c>
      <c r="S26" s="23"/>
      <c r="T26" s="21">
        <v>100</v>
      </c>
      <c r="U26" s="21">
        <v>94.460834061032301</v>
      </c>
      <c r="V26" s="21">
        <v>82.825517452974907</v>
      </c>
      <c r="W26" s="21">
        <v>11.635316608057398</v>
      </c>
      <c r="X26" s="21">
        <v>0.80715583771919475</v>
      </c>
      <c r="Y26" s="21">
        <v>5.5391659389676891</v>
      </c>
      <c r="Z26" s="21"/>
      <c r="AA26" s="21"/>
      <c r="AB26" s="21"/>
      <c r="AC26" s="21">
        <v>6.3463217766868834</v>
      </c>
      <c r="AD26" s="21">
        <v>8.0349486662495053</v>
      </c>
      <c r="AE26" s="21">
        <v>8.0882012322230956</v>
      </c>
      <c r="AF26" s="9">
        <v>58.754201276299625</v>
      </c>
      <c r="AG26" s="25" t="s">
        <v>66</v>
      </c>
      <c r="AH26" s="26"/>
      <c r="AI26" s="26"/>
      <c r="AJ26" s="26"/>
      <c r="AK26" s="26"/>
      <c r="AL26" s="26"/>
      <c r="AM26" s="26"/>
      <c r="AN26" s="26"/>
      <c r="AO26" s="26"/>
      <c r="AP26" s="26"/>
      <c r="AQ26" s="26"/>
      <c r="AR26" s="26"/>
      <c r="AS26" s="26"/>
      <c r="AT26" s="26"/>
      <c r="AU26" s="26"/>
      <c r="AV26" s="26"/>
    </row>
    <row r="27" spans="1:48" s="27" customFormat="1" ht="14.25" customHeight="1" x14ac:dyDescent="0.2">
      <c r="A27" s="22" t="s">
        <v>67</v>
      </c>
      <c r="B27" s="23">
        <v>6753.9</v>
      </c>
      <c r="C27" s="21">
        <v>4237.1000000000004</v>
      </c>
      <c r="D27" s="21">
        <v>4002.4</v>
      </c>
      <c r="E27" s="21">
        <v>3509.4</v>
      </c>
      <c r="F27" s="21">
        <v>493</v>
      </c>
      <c r="G27" s="21">
        <v>34.200000000000003</v>
      </c>
      <c r="H27" s="21">
        <v>234.7</v>
      </c>
      <c r="I27" s="21">
        <v>2516.7999999999993</v>
      </c>
      <c r="J27" s="21">
        <v>77.8</v>
      </c>
      <c r="K27" s="21">
        <v>2.5</v>
      </c>
      <c r="L27" s="21">
        <v>268.89999999999998</v>
      </c>
      <c r="M27" s="21">
        <v>346.7</v>
      </c>
      <c r="N27" s="21">
        <v>349.2</v>
      </c>
      <c r="O27" s="8">
        <v>3968.2000000000003</v>
      </c>
      <c r="P27" s="25" t="s">
        <v>68</v>
      </c>
      <c r="Q27" s="28"/>
      <c r="R27" s="22" t="s">
        <v>67</v>
      </c>
      <c r="S27" s="23"/>
      <c r="T27" s="21">
        <v>100</v>
      </c>
      <c r="U27" s="21">
        <v>94.460834061032301</v>
      </c>
      <c r="V27" s="21">
        <v>82.825517452974907</v>
      </c>
      <c r="W27" s="21">
        <v>11.635316608057398</v>
      </c>
      <c r="X27" s="21">
        <v>0.80715583771919475</v>
      </c>
      <c r="Y27" s="21">
        <v>5.5391659389676891</v>
      </c>
      <c r="Z27" s="21"/>
      <c r="AA27" s="21"/>
      <c r="AB27" s="21"/>
      <c r="AC27" s="21">
        <v>6.3463217766868834</v>
      </c>
      <c r="AD27" s="21">
        <v>8.0349486662495053</v>
      </c>
      <c r="AE27" s="21">
        <v>8.0882012322230956</v>
      </c>
      <c r="AF27" s="9">
        <v>58.754201276299625</v>
      </c>
      <c r="AG27" s="25" t="s">
        <v>68</v>
      </c>
    </row>
    <row r="28" spans="1:48" s="27" customFormat="1" ht="14.25" customHeight="1" x14ac:dyDescent="0.2">
      <c r="A28" s="22" t="s">
        <v>69</v>
      </c>
      <c r="B28" s="23">
        <v>6765.02</v>
      </c>
      <c r="C28" s="21">
        <v>4222.3999999999996</v>
      </c>
      <c r="D28" s="21">
        <v>3997.6379999999999</v>
      </c>
      <c r="E28" s="21">
        <f t="shared" ref="E28" si="16">D28-F28</f>
        <v>3553.538</v>
      </c>
      <c r="F28" s="21">
        <v>444.1</v>
      </c>
      <c r="G28" s="21">
        <v>32.568800000000003</v>
      </c>
      <c r="H28" s="21">
        <v>224.8</v>
      </c>
      <c r="I28" s="21">
        <f t="shared" ref="I28" si="17">B28-C28</f>
        <v>2542.6200000000008</v>
      </c>
      <c r="J28" s="21">
        <v>81.099999999999994</v>
      </c>
      <c r="K28" s="21">
        <v>3.1</v>
      </c>
      <c r="L28" s="21">
        <f t="shared" ref="L28" si="18">H28+G28</f>
        <v>257.36880000000002</v>
      </c>
      <c r="M28" s="21">
        <f t="shared" ref="M28:M29" si="19">G28+H28+J28</f>
        <v>338.46879999999999</v>
      </c>
      <c r="N28" s="21">
        <f t="shared" ref="N28" si="20">G28+H28+J28+K28</f>
        <v>341.56880000000001</v>
      </c>
      <c r="O28" s="8">
        <f t="shared" ref="O28" si="21">D28-G28</f>
        <v>3965.0691999999999</v>
      </c>
      <c r="P28" s="25" t="s">
        <v>70</v>
      </c>
      <c r="Q28" s="28"/>
      <c r="R28" s="22" t="s">
        <v>69</v>
      </c>
      <c r="S28" s="23"/>
      <c r="T28" s="21">
        <v>100</v>
      </c>
      <c r="U28" s="21">
        <f t="shared" ref="U28" si="22">D28/$C28*100</f>
        <v>94.676913603637743</v>
      </c>
      <c r="V28" s="21">
        <f t="shared" ref="V28" si="23">E28/$C28*100</f>
        <v>84.159198560060631</v>
      </c>
      <c r="W28" s="21">
        <f t="shared" ref="W28" si="24">F28/$C28*100</f>
        <v>10.517715043577114</v>
      </c>
      <c r="X28" s="21">
        <f t="shared" ref="X28" si="25">G28/$C28*100</f>
        <v>0.77133383857521798</v>
      </c>
      <c r="Y28" s="21">
        <f t="shared" ref="Y28" si="26">H28/$C28*100</f>
        <v>5.3239863584691172</v>
      </c>
      <c r="Z28" s="21"/>
      <c r="AA28" s="21"/>
      <c r="AB28" s="21"/>
      <c r="AC28" s="21">
        <f t="shared" ref="AC28" si="27">L28/$C28*100</f>
        <v>6.0953201970443365</v>
      </c>
      <c r="AD28" s="21">
        <f t="shared" ref="AD28:AD29" si="28">M28/($C28+$J28)*100</f>
        <v>7.8649657255722083</v>
      </c>
      <c r="AE28" s="21">
        <f t="shared" ref="AE28" si="29">N28/($C28+$J28+$K28)*100</f>
        <v>7.9312868620257273</v>
      </c>
      <c r="AF28" s="9">
        <f t="shared" ref="AF28" si="30">O28/$B28*100</f>
        <v>58.611344829727031</v>
      </c>
      <c r="AG28" s="25" t="s">
        <v>70</v>
      </c>
    </row>
    <row r="29" spans="1:48" ht="12" customHeight="1" thickBot="1" x14ac:dyDescent="0.25">
      <c r="A29" s="32" t="s">
        <v>71</v>
      </c>
      <c r="B29" s="33">
        <v>6775.4640719999998</v>
      </c>
      <c r="C29" s="34">
        <v>4227.5680219999995</v>
      </c>
      <c r="D29" s="34">
        <v>4009.842177</v>
      </c>
      <c r="E29" s="47" t="s">
        <v>74</v>
      </c>
      <c r="F29" s="47" t="s">
        <v>75</v>
      </c>
      <c r="G29" s="34">
        <v>18.154665000000001</v>
      </c>
      <c r="H29" s="34">
        <v>217.72584499999999</v>
      </c>
      <c r="I29" s="34">
        <f t="shared" ref="I29" si="31">B29-C29</f>
        <v>2547.8960500000003</v>
      </c>
      <c r="J29" s="34">
        <v>65.029573999999997</v>
      </c>
      <c r="K29" s="34" t="s">
        <v>73</v>
      </c>
      <c r="L29" s="34">
        <f t="shared" ref="L29" si="32">H29+G29</f>
        <v>235.88050999999999</v>
      </c>
      <c r="M29" s="34">
        <f t="shared" si="19"/>
        <v>300.91008399999998</v>
      </c>
      <c r="N29" s="34">
        <v>301.34029199999998</v>
      </c>
      <c r="O29" s="34">
        <f t="shared" ref="O29" si="33">D29-G29</f>
        <v>3991.687512</v>
      </c>
      <c r="P29" s="37" t="s">
        <v>72</v>
      </c>
      <c r="R29" s="38" t="s">
        <v>71</v>
      </c>
      <c r="S29" s="31"/>
      <c r="T29" s="35">
        <v>100</v>
      </c>
      <c r="U29" s="35">
        <f t="shared" ref="U29" si="34">D29/$C29*100</f>
        <v>94.849855901384245</v>
      </c>
      <c r="V29" s="46" t="s">
        <v>76</v>
      </c>
      <c r="W29" s="35">
        <v>4.5</v>
      </c>
      <c r="X29" s="35">
        <f t="shared" ref="X29" si="35">G29/$C29*100</f>
        <v>0.42943519549595088</v>
      </c>
      <c r="Y29" s="35">
        <f t="shared" ref="Y29" si="36">H29/$C29*100</f>
        <v>5.1501440986157601</v>
      </c>
      <c r="Z29" s="35"/>
      <c r="AA29" s="35"/>
      <c r="AB29" s="35"/>
      <c r="AC29" s="35">
        <f t="shared" ref="AC29" si="37">L29/$C29*100</f>
        <v>5.5795792941117108</v>
      </c>
      <c r="AD29" s="35">
        <f t="shared" si="28"/>
        <v>7.0099765298382284</v>
      </c>
      <c r="AE29" s="35">
        <v>7.0192951398830497</v>
      </c>
      <c r="AF29" s="36">
        <f t="shared" ref="AF29" si="38">O29/$B29*100</f>
        <v>58.913861391367739</v>
      </c>
      <c r="AG29" s="39" t="s">
        <v>72</v>
      </c>
    </row>
    <row r="30" spans="1:48" ht="12" customHeight="1" thickTop="1" x14ac:dyDescent="0.2">
      <c r="A30" s="41"/>
      <c r="B30" s="24"/>
      <c r="C30" s="24"/>
      <c r="D30" s="40"/>
      <c r="E30" s="24"/>
      <c r="F30" s="24"/>
      <c r="G30" s="24"/>
      <c r="H30" s="24"/>
      <c r="I30" s="24"/>
      <c r="J30" s="24"/>
      <c r="K30" s="24"/>
      <c r="L30" s="24"/>
      <c r="M30" s="24"/>
      <c r="N30" s="24"/>
      <c r="O30" s="24"/>
      <c r="P30" s="42"/>
      <c r="R30" s="41"/>
      <c r="S30" s="43"/>
      <c r="T30" s="24"/>
      <c r="U30" s="24"/>
      <c r="V30" s="24"/>
      <c r="W30" s="24"/>
      <c r="X30" s="24"/>
      <c r="Y30" s="24"/>
      <c r="Z30" s="24"/>
      <c r="AA30" s="24"/>
      <c r="AB30" s="24"/>
      <c r="AC30" s="24"/>
      <c r="AD30" s="24"/>
      <c r="AE30" s="24"/>
      <c r="AF30" s="20"/>
      <c r="AG30" s="42"/>
    </row>
    <row r="31" spans="1:48" s="19" customFormat="1" x14ac:dyDescent="0.2">
      <c r="A31" s="4"/>
      <c r="B31"/>
      <c r="C31"/>
      <c r="D31" s="40"/>
      <c r="E31"/>
      <c r="F31"/>
      <c r="G31"/>
      <c r="H31"/>
      <c r="I31"/>
      <c r="J31"/>
      <c r="K31"/>
      <c r="L31"/>
      <c r="M31"/>
      <c r="N31"/>
      <c r="O31"/>
      <c r="P31" s="2"/>
      <c r="R31" s="4" t="s">
        <v>27</v>
      </c>
      <c r="S31"/>
      <c r="T31"/>
      <c r="U31"/>
      <c r="V31"/>
      <c r="W31"/>
      <c r="X31"/>
      <c r="Y31"/>
      <c r="Z31"/>
      <c r="AA31"/>
      <c r="AB31"/>
      <c r="AC31"/>
      <c r="AD31"/>
      <c r="AE31"/>
      <c r="AF31"/>
      <c r="AG31" s="2" t="s">
        <v>26</v>
      </c>
    </row>
    <row r="32" spans="1:48" x14ac:dyDescent="0.2">
      <c r="A32" s="19"/>
      <c r="B32" s="19"/>
      <c r="C32" s="19"/>
      <c r="D32" s="44"/>
      <c r="E32" s="19"/>
      <c r="F32" s="19"/>
      <c r="G32" s="19"/>
      <c r="H32" s="19"/>
      <c r="I32" s="19"/>
      <c r="J32" s="19"/>
      <c r="K32" s="19"/>
      <c r="L32" s="19"/>
      <c r="M32" s="19"/>
      <c r="N32" s="19"/>
      <c r="O32" s="44"/>
      <c r="P32" s="19"/>
      <c r="R32" s="19" t="s">
        <v>59</v>
      </c>
      <c r="S32" s="19"/>
      <c r="T32" s="19"/>
      <c r="U32" s="19"/>
      <c r="V32" s="19"/>
      <c r="W32" s="19"/>
      <c r="X32" s="19"/>
      <c r="Y32" s="19"/>
      <c r="Z32" s="19"/>
      <c r="AA32" s="19"/>
      <c r="AB32" s="19"/>
      <c r="AC32" s="19"/>
      <c r="AD32" s="19"/>
      <c r="AE32" s="19"/>
      <c r="AF32" s="19"/>
      <c r="AG32" s="19" t="s">
        <v>60</v>
      </c>
    </row>
    <row r="33" spans="13:32" x14ac:dyDescent="0.2">
      <c r="O33" s="40"/>
    </row>
    <row r="35" spans="13:32" x14ac:dyDescent="0.2">
      <c r="O35" s="45"/>
    </row>
    <row r="36" spans="13:32" ht="15" x14ac:dyDescent="0.2">
      <c r="M36" s="16"/>
      <c r="N36" s="16"/>
      <c r="O36" s="45"/>
      <c r="AD36" s="16"/>
      <c r="AE36" s="16"/>
      <c r="AF36" s="16"/>
    </row>
  </sheetData>
  <mergeCells count="36">
    <mergeCell ref="AD4:AD7"/>
    <mergeCell ref="AE4:AE7"/>
    <mergeCell ref="AG4:AG8"/>
    <mergeCell ref="T5:T7"/>
    <mergeCell ref="U5:X5"/>
    <mergeCell ref="Y5:Y7"/>
    <mergeCell ref="Z5:Z7"/>
    <mergeCell ref="AA5:AA7"/>
    <mergeCell ref="AB5:AB7"/>
    <mergeCell ref="U6:U7"/>
    <mergeCell ref="V6:V7"/>
    <mergeCell ref="W6:X6"/>
    <mergeCell ref="AF4:AF7"/>
    <mergeCell ref="R4:R8"/>
    <mergeCell ref="S4:S7"/>
    <mergeCell ref="T4:Y4"/>
    <mergeCell ref="Z4:AB4"/>
    <mergeCell ref="AC4:AC7"/>
    <mergeCell ref="A4:A8"/>
    <mergeCell ref="I4:K4"/>
    <mergeCell ref="K5:K7"/>
    <mergeCell ref="I5:I7"/>
    <mergeCell ref="D5:G5"/>
    <mergeCell ref="C5:C7"/>
    <mergeCell ref="C4:H4"/>
    <mergeCell ref="F6:G6"/>
    <mergeCell ref="E6:E7"/>
    <mergeCell ref="D6:D7"/>
    <mergeCell ref="B4:B7"/>
    <mergeCell ref="H5:H7"/>
    <mergeCell ref="N4:N7"/>
    <mergeCell ref="J5:J7"/>
    <mergeCell ref="L4:L7"/>
    <mergeCell ref="P4:P8"/>
    <mergeCell ref="M4:M7"/>
    <mergeCell ref="O4:O7"/>
  </mergeCells>
  <printOptions horizontalCentered="1"/>
  <pageMargins left="0.23622047244094491" right="0.23622047244094491" top="0.94488188976377963" bottom="0.55118110236220474" header="0.31496062992125984" footer="0.31496062992125984"/>
  <pageSetup paperSize="9" scale="69" orientation="landscape" r:id="rId1"/>
  <headerFooter>
    <oddHeader>&amp;C&amp;G</oddHeader>
    <oddFooter>&amp;Rנתונים מסקר כוח אדם לחודש אוקטובר 2021</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פרסום למס" ma:contentTypeID="0x01010018C65C5FFA1A411CB733A36D5E05D176005EC8771B28134F43A3AE7296363CCDAA0012EE8DAAB84E594CBB34D7852AC42FC4" ma:contentTypeVersion="70" ma:contentTypeDescription="צור מסמך חדש." ma:contentTypeScope="" ma:versionID="cb6c7fa6d610bc6cb7a456680cf8fd62">
  <xsd:schema xmlns:xsd="http://www.w3.org/2001/XMLSchema" xmlns:xs="http://www.w3.org/2001/XMLSchema" xmlns:p="http://schemas.microsoft.com/office/2006/metadata/properties" xmlns:ns1="http://schemas.microsoft.com/sharepoint/v3" xmlns:ns2="f37fff55-d014-472b-b062-823f736a4040" targetNamespace="http://schemas.microsoft.com/office/2006/metadata/properties" ma:root="true" ma:fieldsID="a30b15dec48d1fda5e9a372994946a33" ns1:_="" ns2:_="">
    <xsd:import namespace="http://schemas.microsoft.com/sharepoint/v3"/>
    <xsd:import namespace="f37fff55-d014-472b-b062-823f736a4040"/>
    <xsd:element name="properties">
      <xsd:complexType>
        <xsd:sequence>
          <xsd:element name="documentManagement">
            <xsd:complexType>
              <xsd:all>
                <xsd:element ref="ns2:CbsDataPublishDate" minOccurs="0"/>
                <xsd:element ref="ns2:CbsPublishingDocSubject" minOccurs="0"/>
                <xsd:element ref="ns2:CbsPublishingDocChapter" minOccurs="0"/>
                <xsd:element ref="ns2:CbsDocArticleVariationRelUrl" minOccurs="0"/>
                <xsd:element ref="ns2:CbsPublishingDocSubjectEng" minOccurs="0"/>
                <xsd:element ref="ns2:CbsPublishingDocChapterEng" minOccurs="0"/>
                <xsd:element ref="ns2:CbsOrderField" minOccurs="0"/>
                <xsd:element ref="ns2:CbsHide" minOccurs="0"/>
                <xsd:element ref="ns2:badce114fb994f27a777030e336d1efa" minOccurs="0"/>
                <xsd:element ref="ns1:PublishingRollupImage" minOccurs="0"/>
                <xsd:element ref="ns1:eWaveListOrderValue" minOccurs="0"/>
                <xsd:element ref="ns2:CbsEnglishTitle" minOccurs="0"/>
                <xsd:element ref="ns2:CbsDocArticleVariationRelUrlEng" minOccurs="0"/>
                <xsd:element ref="ns2:CbsDataSource" minOccurs="0"/>
                <xsd:element ref="ns2:CbsMadadPublishDate" minOccurs="0"/>
                <xsd:element ref="ns1:ArticleStartDate" minOccurs="0"/>
                <xsd:element ref="ns2:CbsPublishingDocChapter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RollupImage" ma:index="26" nillable="true" ma:displayName="תמונת סיכום" ma:description="'תמונת סיכום' הוא עמודת אתר שיוצרת תכונת הפרסום. היא משמשת בסוג תוכן הדף כתמונה של הדף באוספי תוכן כגון ה- Web Part של תוכן לפי חיפוש." ma:internalName="PublishingRollupImage">
      <xsd:simpleType>
        <xsd:restriction base="dms:Unknown"/>
      </xsd:simpleType>
    </xsd:element>
    <xsd:element name="eWaveListOrderValue" ma:index="27" nillable="true" ma:displayName="סידור" ma:decimals="2" ma:internalName="eWaveListOrderValue" ma:readOnly="false">
      <xsd:simpleType>
        <xsd:restriction base="dms:Number"/>
      </xsd:simpleType>
    </xsd:element>
    <xsd:element name="ArticleStartDate" ma:index="35" nillable="true" ma:displayName="תאריך מאמר" ma:description="'תאריך המאמר' הוא עמודת אתר שיוצרת תכונת הפרסום. היא משמשת בסוג תוכן דף המאמר כתאריך של הדף."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37fff55-d014-472b-b062-823f736a4040" elementFormDefault="qualified">
    <xsd:import namespace="http://schemas.microsoft.com/office/2006/documentManagement/types"/>
    <xsd:import namespace="http://schemas.microsoft.com/office/infopath/2007/PartnerControls"/>
    <xsd:element name="CbsDataPublishDate" ma:index="8" nillable="true" ma:displayName="תאריך פרסום הנתונים" ma:internalName="CbsDataPublishDate" ma:readOnly="false">
      <xsd:simpleType>
        <xsd:restriction base="dms:DateTime"/>
      </xsd:simpleType>
    </xsd:element>
    <xsd:element name="CbsPublishingDocSubject" ma:index="10" nillable="true" ma:displayName="שם נושא עברית" ma:internalName="CbsPublishingDocSubject" ma:readOnly="false">
      <xsd:simpleType>
        <xsd:restriction base="dms:Text"/>
      </xsd:simpleType>
    </xsd:element>
    <xsd:element name="CbsPublishingDocChapter" ma:index="11" nillable="true" ma:displayName="שם פרק עברית" ma:internalName="CbsPublishingDocChapter" ma:readOnly="false">
      <xsd:simpleType>
        <xsd:restriction base="dms:Text"/>
      </xsd:simpleType>
    </xsd:element>
    <xsd:element name="CbsDocArticleVariationRelUrl" ma:index="12" nillable="true" ma:displayName="קישור מאמר עברית" ma:internalName="CbsDocArticleVariationRelUrl" ma:readOnly="false">
      <xsd:simpleType>
        <xsd:restriction base="dms:Text"/>
      </xsd:simpleType>
    </xsd:element>
    <xsd:element name="CbsPublishingDocSubjectEng" ma:index="13" nillable="true" ma:displayName="שם נושא אנגלית" ma:internalName="CbsPublishingDocSubjectEng" ma:readOnly="false">
      <xsd:simpleType>
        <xsd:restriction base="dms:Text"/>
      </xsd:simpleType>
    </xsd:element>
    <xsd:element name="CbsPublishingDocChapterEng" ma:index="14" nillable="true" ma:displayName="שם פרק אנגלית" ma:internalName="CbsPublishingDocChapterEng" ma:readOnly="false">
      <xsd:simpleType>
        <xsd:restriction base="dms:Text"/>
      </xsd:simpleType>
    </xsd:element>
    <xsd:element name="CbsOrderField" ma:index="15" nillable="true" ma:displayName="סדר" ma:internalName="CbsOrderField" ma:readOnly="false">
      <xsd:simpleType>
        <xsd:restriction base="dms:Number"/>
      </xsd:simpleType>
    </xsd:element>
    <xsd:element name="CbsHide" ma:index="16" nillable="true" ma:displayName="הסתר" ma:internalName="CbsHide" ma:readOnly="false">
      <xsd:simpleType>
        <xsd:restriction base="dms:Boolean"/>
      </xsd:simpleType>
    </xsd:element>
    <xsd:element name="badce114fb994f27a777030e336d1efa" ma:index="17" nillable="true" ma:taxonomy="true" ma:internalName="badce114fb994f27a777030e336d1efa" ma:taxonomyFieldName="CbsMMDSubjects" ma:displayName="נושאים" ma:readOnly="false" ma:fieldId="badce114-fb99-4f27-a777-030e336d1efa" ma:taxonomyMulti="true" ma:sspId="3561f26f-b765-481f-a768-7c7417e4a021" ma:termSetId="d7f67748-0ad2-4e38-bb9f-75af97b01185" ma:anchorId="00000000-0000-0000-0000-000000000000" ma:open="true" ma:isKeyword="false">
      <xsd:complexType>
        <xsd:sequence>
          <xsd:element ref="pc:Terms" minOccurs="0" maxOccurs="1"/>
        </xsd:sequence>
      </xsd:complexType>
    </xsd:element>
    <xsd:element name="CbsEnglishTitle" ma:index="28" nillable="true" ma:displayName="כותרת אנגלית" ma:internalName="CbsEnglishTitle" ma:readOnly="false">
      <xsd:simpleType>
        <xsd:restriction base="dms:Text"/>
      </xsd:simpleType>
    </xsd:element>
    <xsd:element name="CbsDocArticleVariationRelUrlEng" ma:index="29" nillable="true" ma:displayName="קישור למאמר אנגלית" ma:internalName="CbsDocArticleVariationRelUrlEng" ma:readOnly="false">
      <xsd:simpleType>
        <xsd:restriction base="dms:Text"/>
      </xsd:simpleType>
    </xsd:element>
    <xsd:element name="CbsDataSource" ma:index="31" nillable="true" ma:displayName="תיקיה לדרופ דאון" ma:internalName="CbsDataSource" ma:readOnly="false">
      <xsd:simpleType>
        <xsd:restriction base="dms:Text"/>
      </xsd:simpleType>
    </xsd:element>
    <xsd:element name="CbsMadadPublishDate" ma:index="34" nillable="true" ma:displayName="תאריך הצגה" ma:internalName="CbsMadadPublishDate" ma:readOnly="false">
      <xsd:simpleType>
        <xsd:restriction base="dms:DateTime"/>
      </xsd:simpleType>
    </xsd:element>
    <xsd:element name="CbsPublishingDocChapterAr" ma:index="36" nillable="true" ma:displayName="כותרת בערבית" ma:internalName="CbsPublishingDocChapter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bsHide xmlns="f37fff55-d014-472b-b062-823f736a4040" xsi:nil="true"/>
    <ArticleStartDate xmlns="http://schemas.microsoft.com/sharepoint/v3" xsi:nil="true"/>
    <CbsPublishingDocSubjectEng xmlns="f37fff55-d014-472b-b062-823f736a4040" xsi:nil="true"/>
    <eWaveListOrderValue xmlns="http://schemas.microsoft.com/sharepoint/v3" xsi:nil="true"/>
    <PublishingRollupImage xmlns="http://schemas.microsoft.com/sharepoint/v3" xsi:nil="true"/>
    <CbsDocArticleVariationRelUrlEng xmlns="f37fff55-d014-472b-b062-823f736a4040">/en/mediarelease/Pages/2021/Labour-Force-Survey-Data-October-2021.aspx</CbsDocArticleVariationRelUrlEng>
    <CbsPublishingDocSubject xmlns="f37fff55-d014-472b-b062-823f736a4040" xsi:nil="true"/>
    <CbsPublishingDocChapterEng xmlns="f37fff55-d014-472b-b062-823f736a4040">tables</CbsPublishingDocChapterEng>
    <CbsPublishingDocChapter xmlns="f37fff55-d014-472b-b062-823f736a4040">לוחות</CbsPublishingDocChapter>
    <CbsDataSource xmlns="f37fff55-d014-472b-b062-823f736a4040" xsi:nil="true"/>
    <badce114fb994f27a777030e336d1efa xmlns="f37fff55-d014-472b-b062-823f736a4040">
      <Terms xmlns="http://schemas.microsoft.com/office/infopath/2007/PartnerControls">
        <TermInfo xmlns="http://schemas.microsoft.com/office/infopath/2007/PartnerControls">
          <TermName xmlns="http://schemas.microsoft.com/office/infopath/2007/PartnerControls">שוק העבודה</TermName>
          <TermId xmlns="http://schemas.microsoft.com/office/infopath/2007/PartnerControls">e8cbe37b-9854-4874-8d11-a564beb678fb</TermId>
        </TermInfo>
        <TermInfo xmlns="http://schemas.microsoft.com/office/infopath/2007/PartnerControls">
          <TermName xmlns="http://schemas.microsoft.com/office/infopath/2007/PartnerControls"> שכירים</TermName>
          <TermId xmlns="http://schemas.microsoft.com/office/infopath/2007/PartnerControls">050e793c-163d-482d-8083-7f527495a81e</TermId>
        </TermInfo>
        <TermInfo xmlns="http://schemas.microsoft.com/office/infopath/2007/PartnerControls">
          <TermName xmlns="http://schemas.microsoft.com/office/infopath/2007/PartnerControls"> עצמאים ומועסקים</TermName>
          <TermId xmlns="http://schemas.microsoft.com/office/infopath/2007/PartnerControls">2a75ac78-e6c0-4be2-a661-dc595a24c146</TermId>
        </TermInfo>
        <TermInfo xmlns="http://schemas.microsoft.com/office/infopath/2007/PartnerControls">
          <TermName xmlns="http://schemas.microsoft.com/office/infopath/2007/PartnerControls"> מחפשי עבודה</TermName>
          <TermId xmlns="http://schemas.microsoft.com/office/infopath/2007/PartnerControls">d5269784-9850-476e-99d3-c43f8d858d43</TermId>
        </TermInfo>
        <TermInfo xmlns="http://schemas.microsoft.com/office/infopath/2007/PartnerControls">
          <TermName xmlns="http://schemas.microsoft.com/office/infopath/2007/PartnerControls"> אינם משתתפים בכוח העבודה</TermName>
          <TermId xmlns="http://schemas.microsoft.com/office/infopath/2007/PartnerControls">83a4358f-397d-48d0-ab17-735dde27b656</TermId>
        </TermInfo>
        <TermInfo xmlns="http://schemas.microsoft.com/office/infopath/2007/PartnerControls">
          <TermName xmlns="http://schemas.microsoft.com/office/infopath/2007/PartnerControls"> מושפע מקורונה</TermName>
          <TermId xmlns="http://schemas.microsoft.com/office/infopath/2007/PartnerControls">b0aa8790-023a-4c2e-8a4b-22adbef452ea</TermId>
        </TermInfo>
      </Terms>
    </badce114fb994f27a777030e336d1efa>
    <CbsOrderField xmlns="f37fff55-d014-472b-b062-823f736a4040">9</CbsOrderField>
    <CbsEnglishTitle xmlns="f37fff55-d014-472b-b062-823f736a4040">9. Persons aged 15 and over by labour force characteristics - Monthly</CbsEnglishTitle>
    <CbsMadadPublishDate xmlns="f37fff55-d014-472b-b062-823f736a4040" xsi:nil="true"/>
    <CbsDataPublishDate xmlns="f37fff55-d014-472b-b062-823f736a4040">2021-11-22T11:00:00+00:00</CbsDataPublishDate>
    <CbsDocArticleVariationRelUrl xmlns="f37fff55-d014-472b-b062-823f736a4040">/he/mediarelease/Pages/2021/נתונים-מסקר-כוח-אדם-לחודש-אוקטובר-2021.aspx</CbsDocArticleVariationRelUrl>
    <CbsPublishingDocChapterAr xmlns="f37fff55-d014-472b-b062-823f736a4040" xsi:nil="true"/>
  </documentManagement>
</p:properties>
</file>

<file path=customXml/itemProps1.xml><?xml version="1.0" encoding="utf-8"?>
<ds:datastoreItem xmlns:ds="http://schemas.openxmlformats.org/officeDocument/2006/customXml" ds:itemID="{FF30FE94-4772-4EAC-AFBB-A4ED36BE78FF}"/>
</file>

<file path=customXml/itemProps2.xml><?xml version="1.0" encoding="utf-8"?>
<ds:datastoreItem xmlns:ds="http://schemas.openxmlformats.org/officeDocument/2006/customXml" ds:itemID="{D9FDEDCF-74F1-4542-B4F9-3738597C9844}"/>
</file>

<file path=customXml/itemProps3.xml><?xml version="1.0" encoding="utf-8"?>
<ds:datastoreItem xmlns:ds="http://schemas.openxmlformats.org/officeDocument/2006/customXml" ds:itemID="{F1269429-E9A8-4E4B-A3B0-C269DD7D8E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לוח 9 Table</vt:lpstr>
      <vt:lpstr>'לוח 9 Table'!_ftnref1</vt:lpstr>
      <vt:lpstr>'לוח 9 Table'!Print_Area</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 בני 15 ומעלה לפי תכונות כוח עבודה - חודשי</dc:title>
  <dc:creator>Mark Feldman</dc:creator>
  <cp:lastModifiedBy>avishai cohen</cp:lastModifiedBy>
  <cp:lastPrinted>2021-12-19T05:55:05Z</cp:lastPrinted>
  <dcterms:created xsi:type="dcterms:W3CDTF">2020-07-21T08:57:09Z</dcterms:created>
  <dcterms:modified xsi:type="dcterms:W3CDTF">2021-12-19T05:55:33Z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fa41555e3464cf4bb914e89b71e6bff">
    <vt:lpwstr/>
  </property>
  <property fmtid="{D5CDD505-2E9C-101B-9397-08002B2CF9AE}" pid="3" name="CbsMMDInterval">
    <vt:lpwstr>130;#חודשי|de59ed39-6635-4815-8dc0-421a25c235c3</vt:lpwstr>
  </property>
  <property fmtid="{D5CDD505-2E9C-101B-9397-08002B2CF9AE}" pid="4" name="CbsMMDLanguages">
    <vt:lpwstr>24;#עברית|d5ca1f8a-058f-4a61-87d9-d098eff07fef;#23;# אנגלית|bcd2f785-9433-481a-8dea-af8b5faa5f5c</vt:lpwstr>
  </property>
  <property fmtid="{D5CDD505-2E9C-101B-9397-08002B2CF9AE}" pid="5" name="l2e12a95055c425a9be399caf84ebe5f">
    <vt:lpwstr>עברית|d5ca1f8a-058f-4a61-87d9-d098eff07fef; אנגלית|bcd2f785-9433-481a-8dea-af8b5faa5f5c</vt:lpwstr>
  </property>
  <property fmtid="{D5CDD505-2E9C-101B-9397-08002B2CF9AE}" pid="6" name="ContentTypeId">
    <vt:lpwstr>0x01010018C65C5FFA1A411CB733A36D5E05D176005EC8771B28134F43A3AE7296363CCDAA0012EE8DAAB84E594CBB34D7852AC42FC4</vt:lpwstr>
  </property>
  <property fmtid="{D5CDD505-2E9C-101B-9397-08002B2CF9AE}" pid="7" name="CbsMMDGlobalSubjects">
    <vt:lpwstr/>
  </property>
  <property fmtid="{D5CDD505-2E9C-101B-9397-08002B2CF9AE}" pid="8" name="TaxCatchAll">
    <vt:lpwstr>24;#עברית|d5ca1f8a-058f-4a61-87d9-d098eff07fef;#507;# שכירים|050e793c-163d-482d-8083-7f527495a81e;#130;#חודשי|de59ed39-6635-4815-8dc0-421a25c235c3;#23;# אנגלית|bcd2f785-9433-481a-8dea-af8b5faa5f5c;#94;#שוק העבודה|e8cbe37b-9854-4874-8d11-a564beb678fb;#280;# עצמאים ומועסקים|2a75ac78-e6c0-4be2-a661-dc595a24c146;#279;# מחפשי עבודה|d5269784-9850-476e-99d3-c43f8d858d43;#278;# אינם משתתפים בכוח העבודה|83a4358f-397d-48d0-ab17-735dde27b656;#1208;# מושפע מקורונה|b0aa8790-023a-4c2e-8a4b-22adbef452ea;#27;#לוח|6b95aa8e-5cab-4c4c-8bab-5ee7b221131a</vt:lpwstr>
  </property>
  <property fmtid="{D5CDD505-2E9C-101B-9397-08002B2CF9AE}" pid="9" name="jb05328652cd4d188b8237060e08f6a6">
    <vt:lpwstr>לוח|6b95aa8e-5cab-4c4c-8bab-5ee7b221131a</vt:lpwstr>
  </property>
  <property fmtid="{D5CDD505-2E9C-101B-9397-08002B2CF9AE}" pid="10" name="CbsMMDItemType">
    <vt:lpwstr>27;#לוח|6b95aa8e-5cab-4c4c-8bab-5ee7b221131a</vt:lpwstr>
  </property>
  <property fmtid="{D5CDD505-2E9C-101B-9397-08002B2CF9AE}" pid="11" name="o2494bd4375f452fad1b646d6a811f44">
    <vt:lpwstr>חודשי|de59ed39-6635-4815-8dc0-421a25c235c3</vt:lpwstr>
  </property>
  <property fmtid="{D5CDD505-2E9C-101B-9397-08002B2CF9AE}" pid="12" name="CbsMMDSubjects">
    <vt:lpwstr>94;#שוק העבודה|e8cbe37b-9854-4874-8d11-a564beb678fb;#507;# שכירים|050e793c-163d-482d-8083-7f527495a81e;#280;# עצמאים ומועסקים|2a75ac78-e6c0-4be2-a661-dc595a24c146;#279;# מחפשי עבודה|d5269784-9850-476e-99d3-c43f8d858d43;#278;# אינם משתתפים בכוח העבודה|83a4358f-397d-48d0-ab17-735dde27b656;#1208;# מושפע מקורונה|b0aa8790-023a-4c2e-8a4b-22adbef452ea</vt:lpwstr>
  </property>
</Properties>
</file>