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1.xml" ContentType="application/vnd.openxmlformats-officedocument.spreadsheetml.worksheet+xml"/>
  <Override PartName="/xl/worksheets/sheet31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0.xml" ContentType="application/vnd.openxmlformats-officedocument.spreadsheetml.worksheet+xml"/>
  <Override PartName="/xl/worksheets/sheet32.xml" ContentType="application/vnd.openxmlformats-officedocument.spreadsheetml.worksheet+xml"/>
  <Override PartName="/xl/worksheets/sheet2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7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1.xml" ContentType="application/vnd.openxmlformats-officedocument.spreadsheetml.worksheet+xml"/>
  <Override PartName="/xl/worksheets/sheet16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HodaotAS\"/>
    </mc:Choice>
  </mc:AlternateContent>
  <bookViews>
    <workbookView xWindow="0" yWindow="0" windowWidth="24000" windowHeight="13200" tabRatio="602"/>
  </bookViews>
  <sheets>
    <sheet name="תוכן עניינים" sheetId="10" r:id="rId1"/>
    <sheet name="אינטרנט 55-74" sheetId="1" r:id="rId2"/>
    <sheet name="תעסוקה" sheetId="2" r:id="rId3"/>
    <sheet name="בוגרי STEM" sheetId="3" r:id="rId4"/>
    <sheet name="שימוש פרטי" sheetId="4" r:id="rId5"/>
    <sheet name="ממשלה דיגיטלית" sheetId="5" r:id="rId6"/>
    <sheet name="תשתיות וחיבוריות" sheetId="6" r:id="rId7"/>
    <sheet name="egov עסקים" sheetId="7" r:id="rId8"/>
    <sheet name="שימוש עסקי (ICT 2020)" sheetId="8" r:id="rId9"/>
    <sheet name="יצוא ויבוא ICT" sheetId="9" r:id="rId10"/>
    <sheet name="שיעור ייבוא שירותי ICT" sheetId="11" state="hidden" r:id="rId11"/>
    <sheet name="CRM" sheetId="12" state="hidden" r:id="rId12"/>
    <sheet name="עסק מדיה" sheetId="13" state="hidden" r:id="rId13"/>
    <sheet name="3D" sheetId="14" state="hidden" r:id="rId14"/>
    <sheet name="עסק אתר" sheetId="15" state="hidden" r:id="rId15"/>
    <sheet name="עסק חיבור לאינט" sheetId="16" state="hidden" r:id="rId16"/>
    <sheet name="קלות עשיית עסקים" sheetId="17" state="hidden" r:id="rId17"/>
    <sheet name="מדד OSI" sheetId="18" state="hidden" r:id="rId18"/>
    <sheet name="e gov פרטים " sheetId="19" state="hidden" r:id="rId19"/>
    <sheet name="שימוש באינטרנט" sheetId="20" state="hidden" r:id="rId20"/>
    <sheet name="טלפון נייד" sheetId="21" state="hidden" r:id="rId21"/>
    <sheet name="קניות" sheetId="22" state="hidden" r:id="rId22"/>
    <sheet name="בנקאות" sheetId="23" state="hidden" r:id="rId23"/>
    <sheet name="משקי בית מחשב" sheetId="24" state="hidden" r:id="rId24"/>
    <sheet name="משקי בית אינט" sheetId="25" state="hidden" r:id="rId25"/>
    <sheet name="עסק ענן" sheetId="26" state="hidden" r:id="rId26"/>
    <sheet name="ERP" sheetId="27" state="hidden" r:id="rId27"/>
    <sheet name="חשבונית אלקטרונית" sheetId="28" state="hidden" r:id="rId28"/>
    <sheet name="IOT" sheetId="29" state="hidden" r:id="rId29"/>
    <sheet name="נתוני עתק" sheetId="30" state="hidden" r:id="rId30"/>
    <sheet name="רובוט תעשייה" sheetId="31" state="hidden" r:id="rId31"/>
    <sheet name="רובוט שירות" sheetId="32" state="hidden" r:id="rId32"/>
    <sheet name="מסחר אלקטרוני" sheetId="33" state="hidden" r:id="rId33"/>
    <sheet name="עבודה מרחוק" sheetId="34" state="hidden" r:id="rId34"/>
    <sheet name="שיעור ייצוא שירותי ICT" sheetId="35" state="hidden" r:id="rId35"/>
    <sheet name="ייצוא שירותי ICT" sheetId="36" state="hidden" r:id="rId36"/>
    <sheet name="ייבוא שירותי ICT" sheetId="37" state="hidden" r:id="rId37"/>
    <sheet name="ייבוא סחורות ICT" sheetId="38" state="hidden" r:id="rId38"/>
    <sheet name="ייצוא סחורות ICT" sheetId="39" state="hidden" r:id="rId39"/>
    <sheet name="שיעור ייבוא סחורות ICT" sheetId="40" state="hidden" r:id="rId40"/>
    <sheet name="שיעור ייצוא סחורות ICT" sheetId="41" state="hidden" r:id="rId41"/>
    <sheet name="מועסקים בענפי ICT" sheetId="42" state="hidden" r:id="rId42"/>
    <sheet name="מועסקים במשלחי יד ICT" sheetId="43" state="hidden" r:id="rId43"/>
  </sheets>
  <definedNames>
    <definedName name="_xlnm._FilterDatabase" localSheetId="13" hidden="1">'3D'!$A$3:$C$11</definedName>
    <definedName name="_xlnm._FilterDatabase" localSheetId="11" hidden="1">CRM!$A$4:$C$12</definedName>
    <definedName name="_xlnm._FilterDatabase" localSheetId="18" hidden="1">'e gov פרטים '!$A$4:$I$12</definedName>
    <definedName name="_xlnm._FilterDatabase" localSheetId="26" hidden="1">ERP!$A$4:$C$12</definedName>
    <definedName name="_xlnm._FilterDatabase" localSheetId="28" hidden="1">IOT!$A$4:$C$12</definedName>
    <definedName name="_xlnm._FilterDatabase" localSheetId="1" hidden="1">'אינטרנט 55-74'!$A$4:$I$12</definedName>
    <definedName name="_xlnm._FilterDatabase" localSheetId="3" hidden="1">'בוגרי STEM'!$A$4:$H$12</definedName>
    <definedName name="_xlnm._FilterDatabase" localSheetId="22" hidden="1">בנקאות!$A$4:$I$12</definedName>
    <definedName name="_xlnm._FilterDatabase" localSheetId="27" hidden="1">'חשבונית אלקטרונית'!$A$4:$D$12</definedName>
    <definedName name="_xlnm._FilterDatabase" localSheetId="20" hidden="1">'טלפון נייד'!$A$4:$D$12</definedName>
    <definedName name="_xlnm._FilterDatabase" localSheetId="37" hidden="1">'ייבוא סחורות ICT'!$A$9:$J$19</definedName>
    <definedName name="_xlnm._FilterDatabase" localSheetId="36" hidden="1">'ייבוא שירותי ICT'!$A$6:$I$14</definedName>
    <definedName name="_xlnm._FilterDatabase" localSheetId="38" hidden="1">'ייצוא סחורות ICT'!$A$8:$J$19</definedName>
    <definedName name="_xlnm._FilterDatabase" localSheetId="35" hidden="1">'ייצוא שירותי ICT'!$A$5:$I$13</definedName>
    <definedName name="_xlnm._FilterDatabase" localSheetId="17" hidden="1">'מדד OSI'!$A$4:$F$12</definedName>
    <definedName name="_xlnm._FilterDatabase" localSheetId="42" hidden="1">'מועסקים במשלחי יד ICT'!$A$3:$I$11</definedName>
    <definedName name="_xlnm._FilterDatabase" localSheetId="41" hidden="1">'מועסקים בענפי ICT'!$A$3:$H$11</definedName>
    <definedName name="_xlnm._FilterDatabase" localSheetId="32" hidden="1">'מסחר אלקטרוני'!$A$3:$C$11</definedName>
    <definedName name="_xlnm._FilterDatabase" localSheetId="24" hidden="1">'משקי בית אינט'!$A$4:$I$12</definedName>
    <definedName name="_xlnm._FilterDatabase" localSheetId="29" hidden="1">'נתוני עתק'!$A$3:$C$11</definedName>
    <definedName name="_xlnm._FilterDatabase" localSheetId="33" hidden="1">'עבודה מרחוק'!$A$4:$B$11</definedName>
    <definedName name="_xlnm._FilterDatabase" localSheetId="14" hidden="1">'עסק אתר'!$A$4:$C$12</definedName>
    <definedName name="_xlnm._FilterDatabase" localSheetId="15" hidden="1">'עסק חיבור לאינט'!$A$4:$C$12</definedName>
    <definedName name="_xlnm._FilterDatabase" localSheetId="12" hidden="1">'עסק מדיה'!$A$4:$C$12</definedName>
    <definedName name="_xlnm._FilterDatabase" localSheetId="25" hidden="1">'עסק ענן'!$A$4:$C$12</definedName>
    <definedName name="_xlnm._FilterDatabase" localSheetId="16" hidden="1">'קלות עשיית עסקים'!$A$3:$I$12</definedName>
    <definedName name="_xlnm._FilterDatabase" localSheetId="21" hidden="1">קניות!$A$4:$I$12</definedName>
    <definedName name="_xlnm._FilterDatabase" localSheetId="31" hidden="1">'רובוט שירות'!$A$5:$D$13</definedName>
    <definedName name="_xlnm._FilterDatabase" localSheetId="30" hidden="1">'רובוט תעשייה'!$A$4:$D$12</definedName>
    <definedName name="_xlnm._FilterDatabase" localSheetId="19" hidden="1">'שימוש באינטרנט'!$A$4:$I$12</definedName>
    <definedName name="_xlnm._FilterDatabase" localSheetId="39" hidden="1">'שיעור ייבוא סחורות ICT'!$A$2:$I$10</definedName>
    <definedName name="_xlnm._FilterDatabase" localSheetId="10" hidden="1">'שיעור ייבוא שירותי ICT'!$A$5:$I$13</definedName>
    <definedName name="_xlnm._FilterDatabase" localSheetId="40" hidden="1">'שיעור ייצוא סחורות ICT'!$A$2:$I$10</definedName>
    <definedName name="_xlnm._FilterDatabase" localSheetId="34" hidden="1">'שיעור ייצוא שירותי ICT'!$A$5:$I$13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9" l="1"/>
  <c r="D14" i="3" l="1"/>
  <c r="E14" i="3"/>
  <c r="F14" i="3"/>
  <c r="G14" i="3"/>
  <c r="H14" i="3"/>
  <c r="I14" i="3"/>
  <c r="D15" i="3"/>
  <c r="E15" i="3"/>
  <c r="F15" i="3"/>
  <c r="G15" i="3"/>
  <c r="H15" i="3"/>
  <c r="I15" i="3"/>
  <c r="C15" i="3"/>
  <c r="C14" i="3"/>
  <c r="AW5" i="9" l="1"/>
  <c r="AY5" i="9"/>
  <c r="BA5" i="9"/>
  <c r="BC5" i="9"/>
  <c r="BE5" i="9"/>
  <c r="AU5" i="9"/>
  <c r="AU6" i="9"/>
  <c r="AW6" i="9"/>
  <c r="AY6" i="9"/>
  <c r="AU7" i="9"/>
  <c r="AW7" i="9"/>
  <c r="AY7" i="9"/>
  <c r="AU8" i="9"/>
  <c r="AW8" i="9"/>
  <c r="AY8" i="9"/>
  <c r="AU9" i="9"/>
  <c r="AW9" i="9"/>
  <c r="AY9" i="9"/>
  <c r="AU10" i="9"/>
  <c r="AW10" i="9"/>
  <c r="AY10" i="9"/>
  <c r="AU11" i="9"/>
  <c r="AW11" i="9"/>
  <c r="AY11" i="9"/>
  <c r="AU12" i="9"/>
  <c r="AW12" i="9"/>
  <c r="AY12" i="9"/>
  <c r="AU13" i="9"/>
  <c r="AW13" i="9"/>
  <c r="AY13" i="9"/>
  <c r="BA6" i="9"/>
  <c r="BC6" i="9"/>
  <c r="BE6" i="9"/>
  <c r="BA7" i="9"/>
  <c r="BC7" i="9"/>
  <c r="BE7" i="9"/>
  <c r="BA8" i="9"/>
  <c r="BC8" i="9"/>
  <c r="BE8" i="9"/>
  <c r="BA9" i="9"/>
  <c r="BC9" i="9"/>
  <c r="BE9" i="9"/>
  <c r="BA10" i="9"/>
  <c r="BC10" i="9"/>
  <c r="BE10" i="9"/>
  <c r="BA11" i="9"/>
  <c r="BC11" i="9"/>
  <c r="BE11" i="9"/>
  <c r="BA12" i="9"/>
  <c r="BC12" i="9"/>
  <c r="BE12" i="9"/>
  <c r="BA13" i="9"/>
  <c r="BC13" i="9"/>
  <c r="BE13" i="9"/>
  <c r="AS13" i="9" l="1"/>
  <c r="AQ13" i="9"/>
  <c r="AO13" i="9"/>
  <c r="AM13" i="9"/>
  <c r="AK13" i="9"/>
  <c r="AI13" i="9"/>
  <c r="AG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N13" i="9"/>
  <c r="L13" i="9"/>
  <c r="J13" i="9"/>
  <c r="H13" i="9"/>
  <c r="F13" i="9"/>
  <c r="D13" i="9"/>
  <c r="AS12" i="9"/>
  <c r="AQ12" i="9"/>
  <c r="AO12" i="9"/>
  <c r="AM12" i="9"/>
  <c r="AK12" i="9"/>
  <c r="AI12" i="9"/>
  <c r="AG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N12" i="9"/>
  <c r="L12" i="9"/>
  <c r="J12" i="9"/>
  <c r="H12" i="9"/>
  <c r="F12" i="9"/>
  <c r="D12" i="9"/>
  <c r="AS11" i="9"/>
  <c r="AQ11" i="9"/>
  <c r="AO11" i="9"/>
  <c r="AM11" i="9"/>
  <c r="AK11" i="9"/>
  <c r="AI11" i="9"/>
  <c r="AG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N11" i="9"/>
  <c r="L11" i="9"/>
  <c r="J11" i="9"/>
  <c r="H11" i="9"/>
  <c r="F11" i="9"/>
  <c r="D11" i="9"/>
  <c r="AS10" i="9"/>
  <c r="AQ10" i="9"/>
  <c r="AO10" i="9"/>
  <c r="AM10" i="9"/>
  <c r="AK10" i="9"/>
  <c r="AI10" i="9"/>
  <c r="AG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N10" i="9"/>
  <c r="L10" i="9"/>
  <c r="J10" i="9"/>
  <c r="H10" i="9"/>
  <c r="F10" i="9"/>
  <c r="D10" i="9"/>
  <c r="AS9" i="9"/>
  <c r="AQ9" i="9"/>
  <c r="AO9" i="9"/>
  <c r="AM9" i="9"/>
  <c r="AK9" i="9"/>
  <c r="AI9" i="9"/>
  <c r="AG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N9" i="9"/>
  <c r="L9" i="9"/>
  <c r="J9" i="9"/>
  <c r="H9" i="9"/>
  <c r="F9" i="9"/>
  <c r="D9" i="9"/>
  <c r="AS8" i="9"/>
  <c r="AQ8" i="9"/>
  <c r="AO8" i="9"/>
  <c r="AM8" i="9"/>
  <c r="AK8" i="9"/>
  <c r="AI8" i="9"/>
  <c r="AG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N8" i="9"/>
  <c r="L8" i="9"/>
  <c r="J8" i="9"/>
  <c r="H8" i="9"/>
  <c r="F8" i="9"/>
  <c r="D8" i="9"/>
  <c r="AS7" i="9"/>
  <c r="AQ7" i="9"/>
  <c r="AO7" i="9"/>
  <c r="AM7" i="9"/>
  <c r="AK7" i="9"/>
  <c r="AI7" i="9"/>
  <c r="AG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N7" i="9"/>
  <c r="L7" i="9"/>
  <c r="J7" i="9"/>
  <c r="H7" i="9"/>
  <c r="F7" i="9"/>
  <c r="D7" i="9"/>
  <c r="AS6" i="9"/>
  <c r="AQ6" i="9"/>
  <c r="AO6" i="9"/>
  <c r="AM6" i="9"/>
  <c r="AK6" i="9"/>
  <c r="AI6" i="9"/>
  <c r="AG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N6" i="9"/>
  <c r="L6" i="9"/>
  <c r="J6" i="9"/>
  <c r="H6" i="9"/>
  <c r="F6" i="9"/>
  <c r="D6" i="9"/>
  <c r="AS5" i="9"/>
  <c r="AQ5" i="9"/>
  <c r="AO5" i="9"/>
  <c r="AM5" i="9"/>
  <c r="AK5" i="9"/>
  <c r="AI5" i="9"/>
  <c r="AG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N5" i="9"/>
  <c r="L5" i="9"/>
  <c r="H5" i="9"/>
  <c r="F5" i="9"/>
  <c r="D5" i="9"/>
  <c r="A1" i="38"/>
</calcChain>
</file>

<file path=xl/sharedStrings.xml><?xml version="1.0" encoding="utf-8"?>
<sst xmlns="http://schemas.openxmlformats.org/spreadsheetml/2006/main" count="1469" uniqueCount="243">
  <si>
    <t>Countries</t>
  </si>
  <si>
    <t>Portugal</t>
  </si>
  <si>
    <t>פורטוגל</t>
  </si>
  <si>
    <t>Italy</t>
  </si>
  <si>
    <t>איטליה</t>
  </si>
  <si>
    <t>Austria</t>
  </si>
  <si>
    <t>אוסטריה</t>
  </si>
  <si>
    <t>Ireland</t>
  </si>
  <si>
    <t>אירלנד</t>
  </si>
  <si>
    <t>Israel</t>
  </si>
  <si>
    <t>ישראל</t>
  </si>
  <si>
    <t>Netherlands</t>
  </si>
  <si>
    <t>הולנד</t>
  </si>
  <si>
    <t>Finland</t>
  </si>
  <si>
    <t>פינלנד</t>
  </si>
  <si>
    <t>Sweden</t>
  </si>
  <si>
    <t>שבדיה</t>
  </si>
  <si>
    <t>Poland</t>
  </si>
  <si>
    <t>פולין</t>
  </si>
  <si>
    <t>ממוצע מדינות סמן עליון</t>
  </si>
  <si>
    <t>ממוצע מדינות סמן תחתון</t>
  </si>
  <si>
    <t>שיעור מועסקים במשלחי יד ICT מסך המועסקים</t>
  </si>
  <si>
    <t>שיעור מועסקים בענפי ICT מסך המועסקים</t>
  </si>
  <si>
    <t>שיעור המועסקים העובדים מרחוק</t>
  </si>
  <si>
    <t>Country</t>
  </si>
  <si>
    <t>Greece</t>
  </si>
  <si>
    <t>יוון</t>
  </si>
  <si>
    <t>Row Labels</t>
  </si>
  <si>
    <t>Israel*</t>
  </si>
  <si>
    <t>שיעור הפרטים אשר ביצעו שירותי בנקאות אונליין</t>
  </si>
  <si>
    <t>שיעור המשתמשים באינטרנט באמצעות טלפון חכם</t>
  </si>
  <si>
    <t xml:space="preserve">שיעור הפרטים אשר ביצעו קניות און ליין בשנה האחרונה </t>
  </si>
  <si>
    <t>שיעור המשתמשים באינטרנט  השוואה בין לאומית</t>
  </si>
  <si>
    <t>שיעור המשתמשים בשירותי ממשלה מקוונים השוואה בין לאומית</t>
  </si>
  <si>
    <t xml:space="preserve">מדד OSI של האו"ם: היצע השירותים הממשלתיים הנגישים באופן מקוון </t>
  </si>
  <si>
    <t>ציון במדד "קלות עשיית עסקים" (Doing Business)</t>
  </si>
  <si>
    <t>מתודולוגיה לשנים 2017-2019</t>
  </si>
  <si>
    <t>מתודולוגיה לשנת 2020</t>
  </si>
  <si>
    <t>שיעור משקי הבית עם חיבור לאינטרנט</t>
  </si>
  <si>
    <t>שיעור משקי הבית עם מחשב</t>
  </si>
  <si>
    <t>Businesses using the Internet to interact with public authorities (%)</t>
  </si>
  <si>
    <t>שיעור העסקים המשתמשים בשירותי ממשלה מקוונים</t>
  </si>
  <si>
    <t>שיעור מסך אוכלוסיית העסקים בסקר</t>
  </si>
  <si>
    <t>ברזיל</t>
  </si>
  <si>
    <t>קנדה</t>
  </si>
  <si>
    <t>קוריאה</t>
  </si>
  <si>
    <t>שיעור העסקים המחוברים לאינטרנט (כולל חיבור נייד)</t>
  </si>
  <si>
    <t>שיעור העסקים עם נוכחות ברשת (שימוש באתר ובמדיה חברתית), 2021</t>
  </si>
  <si>
    <t>שיעור העסקים עם נוכחות ברשת (שימוש באתר ובמדיה חברתית)</t>
  </si>
  <si>
    <t>שיעור העסקים המשתמשים בהדפסת תלת מימד</t>
  </si>
  <si>
    <t>שיעור העסקים המשתמשים במערכת לניהול קשרי לקוחות (CRM)</t>
  </si>
  <si>
    <t>שיעור העסקים המשתמשים באינטרנט של הדברים (IOT)</t>
  </si>
  <si>
    <t>שיעור העסקים המשתמשים בחשבוניות מס אלקטרוניות המותאמות לעיבוד אלקטרוני</t>
  </si>
  <si>
    <t>שיעור העסקים המקבלים הזמנות במסחר אלקטרוני</t>
  </si>
  <si>
    <t>שיעור העסקים המבצעים ניתוח נתוני עתק</t>
  </si>
  <si>
    <t>שיעור עסקים הרוכשים שירותי מחשוב ענן</t>
  </si>
  <si>
    <t>שיעור העסקים המשתמשים ברובוט שירות</t>
  </si>
  <si>
    <t>שיעור העסקים המשתמשים ברובוט תעשייתי</t>
  </si>
  <si>
    <t>שיעור עסקים עם אתר</t>
  </si>
  <si>
    <t>שיעור עסקים עם מדיה חברתית (2019)</t>
  </si>
  <si>
    <t>Denmark</t>
  </si>
  <si>
    <t>דנמרק</t>
  </si>
  <si>
    <t>ייצוא סחורות ICT</t>
  </si>
  <si>
    <t>ייבוא סחורות ICT</t>
  </si>
  <si>
    <t>ייצוא שירותי ICT</t>
  </si>
  <si>
    <t>ייבוא שירותי ICT</t>
  </si>
  <si>
    <t>Time</t>
  </si>
  <si>
    <t>2014</t>
  </si>
  <si>
    <t>2015</t>
  </si>
  <si>
    <t>2016</t>
  </si>
  <si>
    <t>2017</t>
  </si>
  <si>
    <t>2018</t>
  </si>
  <si>
    <t>2019</t>
  </si>
  <si>
    <t>2020</t>
  </si>
  <si>
    <t>Reporting country</t>
  </si>
  <si>
    <t xml:space="preserve">  AUT: Austria</t>
  </si>
  <si>
    <t xml:space="preserve">  FIN: Finland</t>
  </si>
  <si>
    <t xml:space="preserve">  IRL: Ireland</t>
  </si>
  <si>
    <t xml:space="preserve">  ISR: Israel</t>
  </si>
  <si>
    <t xml:space="preserve">  ITA: Italy</t>
  </si>
  <si>
    <t xml:space="preserve">  NLD: Netherlands</t>
  </si>
  <si>
    <t xml:space="preserve">  PRT: Portugal</t>
  </si>
  <si>
    <t xml:space="preserve">  SWE: Sweden</t>
  </si>
  <si>
    <t xml:space="preserve">  POL: Poland</t>
  </si>
  <si>
    <t>שם גיליון</t>
  </si>
  <si>
    <t>מדד</t>
  </si>
  <si>
    <t>מקור בישראל</t>
  </si>
  <si>
    <t>תחום</t>
  </si>
  <si>
    <t>בוגרי STEM</t>
  </si>
  <si>
    <t>מאגר ה-EU</t>
  </si>
  <si>
    <t>השכלה, הון אנושי וכישורים</t>
  </si>
  <si>
    <t>אינטרנט 55-74</t>
  </si>
  <si>
    <t>מאגר ה-OECD</t>
  </si>
  <si>
    <t>חברה</t>
  </si>
  <si>
    <t>ייבוא סחורות ICT (אלפי דולר)</t>
  </si>
  <si>
    <t>סחר חוץ</t>
  </si>
  <si>
    <t>כלכלה וצמיחה כלכלית</t>
  </si>
  <si>
    <t>ייבוא שירותי ICT (מליוני דולר)</t>
  </si>
  <si>
    <t>מאגר UNCTAD</t>
  </si>
  <si>
    <t>ייצוא סחורות ICT (אלפי דולר)</t>
  </si>
  <si>
    <t>ייצוא שירותי ICT (מליוני דולר)</t>
  </si>
  <si>
    <t>שיעור ייבוא סחורות ICT מסך הייבוא</t>
  </si>
  <si>
    <t>שיעור ייבוא שירותי ICT מסך הייבוא</t>
  </si>
  <si>
    <t>שיעור ייצוא סחורות ICT מסך הייצוא</t>
  </si>
  <si>
    <t>שיעור ייצוא שירותי ICT מסך הייצוא</t>
  </si>
  <si>
    <t>ממשלה דיגיטלית</t>
  </si>
  <si>
    <t xml:space="preserve">מתוך מדד EDGI </t>
  </si>
  <si>
    <t>עסקים egov</t>
  </si>
  <si>
    <t>סקר ICT</t>
  </si>
  <si>
    <t>אתר המדד</t>
  </si>
  <si>
    <t>שימוש עסקי</t>
  </si>
  <si>
    <t>שיעור העסקים המשתמשים במערכת לניהול משאבי הארגון (ERP)</t>
  </si>
  <si>
    <t>שיעור עסקים עם מדיה חברתית</t>
  </si>
  <si>
    <t>שימוש פרטי</t>
  </si>
  <si>
    <t xml:space="preserve">שיעור הפרטים אשר ביצעו קניות אונליין בשנה האחרונה </t>
  </si>
  <si>
    <t>תעסוקה</t>
  </si>
  <si>
    <t>מדדי תעשייה</t>
  </si>
  <si>
    <t>אומדן שהופק במיוחד למדד</t>
  </si>
  <si>
    <t>סקר הוצאות משקי בית</t>
  </si>
  <si>
    <t>תשתיות וחיבוריות</t>
  </si>
  <si>
    <t>International trade in ICT services, value, shares and growth, annual </t>
  </si>
  <si>
    <t>FLOW - Imports</t>
  </si>
  <si>
    <t>Percentage of total trade in services</t>
  </si>
  <si>
    <t>ECONOMY</t>
  </si>
  <si>
    <t xml:space="preserve">          Poland</t>
  </si>
  <si>
    <t>Businesses using CRM (Customer Relationship Management) software (%)</t>
  </si>
  <si>
    <t>All businesses (10 persons employed or more)</t>
  </si>
  <si>
    <t>Businesses using social media (%)</t>
  </si>
  <si>
    <t>Businesses using 3D Printing technology (%)</t>
  </si>
  <si>
    <t>Businesses with a website or home page (%)</t>
  </si>
  <si>
    <t>Businesses with a broadband connection -includes both fixed and mobile (%)</t>
  </si>
  <si>
    <t>מדינות</t>
  </si>
  <si>
    <t>ציון מנורמל בין 0-1</t>
  </si>
  <si>
    <t xml:space="preserve">Finland </t>
  </si>
  <si>
    <t xml:space="preserve">Netherlands </t>
  </si>
  <si>
    <t xml:space="preserve">Sweden </t>
  </si>
  <si>
    <t xml:space="preserve">Portugal </t>
  </si>
  <si>
    <t xml:space="preserve">Italy </t>
  </si>
  <si>
    <t xml:space="preserve">Ireland </t>
  </si>
  <si>
    <t xml:space="preserve">Israel </t>
  </si>
  <si>
    <t xml:space="preserve">Poland </t>
  </si>
  <si>
    <t>שיעור המשתמשים בשירותי ממשלה מקוונים</t>
  </si>
  <si>
    <t>שיעור מסך אוכלוסיית הסקר</t>
  </si>
  <si>
    <t>Individuals using the Internet - last 3 m (%)</t>
  </si>
  <si>
    <t>שיעור (%) השימוש באינטרנט  השוואה בין לאומית</t>
  </si>
  <si>
    <t>Individuals used the internet on a mobile phone or smart phone [I_IUG_MP]</t>
  </si>
  <si>
    <t>Percentage of individuals</t>
  </si>
  <si>
    <t>Individuals who have purchased online - last 12 m (%)</t>
  </si>
  <si>
    <t>Individuals using the Internet for Internet banking - last 3 m (%)</t>
  </si>
  <si>
    <t>Households with computer access at home (%)</t>
  </si>
  <si>
    <t>שיעור מסך משקי הבית</t>
  </si>
  <si>
    <t>Households with Internet access at home (%)</t>
  </si>
  <si>
    <t>Businesses purchasing cloud computing services (%)</t>
  </si>
  <si>
    <t>Businesses using ERP (Enterprise Resource Planning) software (%)</t>
  </si>
  <si>
    <t>*הנתונים לשנת 2020</t>
  </si>
  <si>
    <t>Enterprises sending eInvoices, suitable for automated processing</t>
  </si>
  <si>
    <t>Percentage of enterprises</t>
  </si>
  <si>
    <t>All enterprises, without financial sector (10 or more employees and self-employed persons)</t>
  </si>
  <si>
    <t>Businesses using Internet of Things (IoT) (%)</t>
  </si>
  <si>
    <t>Businesses having performed Big data analysis (%)</t>
  </si>
  <si>
    <t>Use industrial robots</t>
  </si>
  <si>
    <t>Use service robots</t>
  </si>
  <si>
    <t>Businesses receiving orders through the Internet (%)</t>
  </si>
  <si>
    <t>שיעור עובדים מרחוק</t>
  </si>
  <si>
    <t>משיעור מתוך סך המועסקים</t>
  </si>
  <si>
    <t>מדינה</t>
  </si>
  <si>
    <t>FLOW - Exports</t>
  </si>
  <si>
    <t>US dollars at current prices in millions</t>
  </si>
  <si>
    <t>-</t>
  </si>
  <si>
    <t>Sorry, the query is too large to fit into the Excel cell. You will not be able to update your table with the .Stat Populator.</t>
  </si>
  <si>
    <t>Dataset: BTDIxE Bilateral Trade in Goods by Industry and End-use, ISIC Rev.4</t>
  </si>
  <si>
    <t>Flow</t>
  </si>
  <si>
    <t>IMPO: Imports</t>
  </si>
  <si>
    <t>Partner country</t>
  </si>
  <si>
    <t>WLD: World</t>
  </si>
  <si>
    <t>Industry</t>
  </si>
  <si>
    <t>ICTPRD: Information Communication Technology (ICT) goods</t>
  </si>
  <si>
    <t>End-use</t>
  </si>
  <si>
    <t>TOTAL: Total trade in goods</t>
  </si>
  <si>
    <t>Variable</t>
  </si>
  <si>
    <t>Values in thousand USD</t>
  </si>
  <si>
    <t>Unit</t>
  </si>
  <si>
    <t>US Dollar, Thousands</t>
  </si>
  <si>
    <t/>
  </si>
  <si>
    <t>Data extracted on 27 Dec 2021 06:51 UTC (GMT) from OECD.Stat</t>
  </si>
  <si>
    <t>EXPO: Exports</t>
  </si>
  <si>
    <t>Data extracted on 27 Dec 2021 06:25 UTC (GMT) from OECD.Stat</t>
  </si>
  <si>
    <t>employment in ICT industries (2 digits definition), share of total employment</t>
  </si>
  <si>
    <t>Employed ICT specialists - total</t>
  </si>
  <si>
    <t xml:space="preserve">שיעור העסקים המשתמשים במערכת לניהול משאבי הארגון (ERP) </t>
  </si>
  <si>
    <t>2019*</t>
  </si>
  <si>
    <t>Greece*</t>
  </si>
  <si>
    <t>דנמרק**</t>
  </si>
  <si>
    <t>ניו זילנד*</t>
  </si>
  <si>
    <t>ישראל*</t>
  </si>
  <si>
    <t>*נתונים לשנת 2020</t>
  </si>
  <si>
    <t>מתוך נתוני סקר  ICT שבוצע בשנת 2020</t>
  </si>
  <si>
    <t>השכלה גבוהה ומדע</t>
  </si>
  <si>
    <t>מקור בין-לאומי</t>
  </si>
  <si>
    <t>שיעור השימוש באינטרנט בקבוצת הגיל 74-55 - השוואה בין-לאומית</t>
  </si>
  <si>
    <t>שיעור מסך אוכלוסיית הסקר בגילים הרלוונטיים</t>
  </si>
  <si>
    <t>הסקר החברתי</t>
  </si>
  <si>
    <t>יבוא סחורות ICT (אלפי דולרים)</t>
  </si>
  <si>
    <t>יצוא שירותי ICT (מיליוני דולרים)</t>
  </si>
  <si>
    <t>יצוא סחורות ICT (אלפי דולרים)</t>
  </si>
  <si>
    <t>יבוא שירותי ICT (מיליוני דולרים)</t>
  </si>
  <si>
    <t>יצוא סחורות ICT</t>
  </si>
  <si>
    <t>יבוא סחורות ICT</t>
  </si>
  <si>
    <t>יצוא שירותי ICT</t>
  </si>
  <si>
    <t>יבוא שירותי ICT</t>
  </si>
  <si>
    <t>ממוצע מדינות הסמן העליון</t>
  </si>
  <si>
    <t>ממוצע מדינות הסמן התחתון</t>
  </si>
  <si>
    <t>שיעור יצוא שירותי ICT מסך היצוא</t>
  </si>
  <si>
    <t>שיעור יצוא סחורות ICT מסך היצוא</t>
  </si>
  <si>
    <t>שיעור יבוא שירותי ICT מסך היבוא</t>
  </si>
  <si>
    <t>שיעור יבוא סחורות ICT מסך היבוא</t>
  </si>
  <si>
    <t>שיעור המשתמשים בשירותי ממשלה מקוונים השוואה בין-לאומית</t>
  </si>
  <si>
    <t>שיעור המשתמשים בשירותי ממשלה מקוונים - השוואה בין-לאומית</t>
  </si>
  <si>
    <t>שיעור העסקים המשתמשים בהדפסת תלת-מימד</t>
  </si>
  <si>
    <t>שיעור העסקים המשתמשים באינטרנט של הדברים (IoT)</t>
  </si>
  <si>
    <t>שיעור עסקים עם אתר אינטרנט</t>
  </si>
  <si>
    <t>שיעור המשתמשים באינטרנט  השוואה - בין-לאומית</t>
  </si>
  <si>
    <t>שיעור המשתמשים באינטרנט - השוואה בין-לאומית</t>
  </si>
  <si>
    <t>שיעור משקי הבית המחוברים לאינטרנט</t>
  </si>
  <si>
    <t>שיעור משקי הבית שבבעלותם מחשב</t>
  </si>
  <si>
    <t>סקר כוח אדם</t>
  </si>
  <si>
    <t>Graduates in tertiary education, in science, math., computing, engineering, manufacturing, construction - per 1,000 of population aged 20-29</t>
  </si>
  <si>
    <t>שיעור הפרטים אשר ביצעו שירותי בנקאות מקוונים</t>
  </si>
  <si>
    <t xml:space="preserve">שיעור הפרטים אשר ביצעו קניות מקוונות בשנה האחרונה </t>
  </si>
  <si>
    <t>מתודולוגיה לשנים 2019-2017</t>
  </si>
  <si>
    <t>מקבלי תארי במקצועות STEM מתוך 1,000 איש באוכלוסיית בני 29-20</t>
  </si>
  <si>
    <t>מקבלי תארים במקצועות STEM מתוך 1,000 איש באוכלוסיית בני 29-20</t>
  </si>
  <si>
    <t>ערך (באלפי דולרים)</t>
  </si>
  <si>
    <t>יצוא ויבוא ICT</t>
  </si>
  <si>
    <t>שימוש עסקי (ICT 2020)</t>
  </si>
  <si>
    <t>יוון*</t>
  </si>
  <si>
    <t>*כמחליף לפורטוגל במדינות הסמן תחתון</t>
  </si>
  <si>
    <t>*נתוני ישראל הם לשנת 2020 גם במדדים אלו</t>
  </si>
  <si>
    <t>**כתחליף לאירלנד במדינות הסמן העליון</t>
  </si>
  <si>
    <t>שיעור מסך יצוא סחורות</t>
  </si>
  <si>
    <t>שיעור מסך יצוא שירותים</t>
  </si>
  <si>
    <t>שיעור מסך יבוא סחורות</t>
  </si>
  <si>
    <t>שיעור מסך יבוא שירותים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</si>
</sst>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%"/>
    <numFmt numFmtId="166" formatCode="#,##0.0"/>
    <numFmt numFmtId="167" formatCode="_ * #,##0.0_ ;_ * \-#,##0.0_ ;_ * &quot;-&quot;??_ ;_ @_ "/>
    <numFmt numFmtId="168" formatCode="#,##0_ ;\-#,##0\ "/>
    <numFmt numFmtId="169" formatCode="_ * #,##0_ ;_ * \-#,##0_ ;_ * &quot;-&quot;??_ ;_ @_ "/>
  </numFmts>
  <fonts count="40" x14ac:knownFonts="1">
    <font>
      <sz val="11"/>
      <color theme="1"/>
      <name val="Arial"/>
      <scheme val="minor"/>
    </font>
    <font>
      <b/>
      <sz val="10"/>
      <color rgb="FF000000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1"/>
      <color rgb="FFB6D7A8"/>
      <name val="Arial"/>
      <family val="2"/>
      <scheme val="minor"/>
    </font>
    <font>
      <b/>
      <sz val="11"/>
      <color rgb="FFB4A7D6"/>
      <name val="Arial"/>
      <family val="2"/>
      <scheme val="minor"/>
    </font>
    <font>
      <b/>
      <sz val="11"/>
      <color rgb="FFB6D7A8"/>
      <name val="Arial"/>
      <family val="2"/>
    </font>
    <font>
      <b/>
      <sz val="10"/>
      <color rgb="FFB4A7D6"/>
      <name val="Arial"/>
      <family val="2"/>
    </font>
    <font>
      <sz val="11"/>
      <name val="Arial"/>
      <family val="2"/>
    </font>
    <font>
      <b/>
      <sz val="11"/>
      <color rgb="FF93C47D"/>
      <name val="Arial"/>
      <family val="2"/>
      <scheme val="minor"/>
    </font>
    <font>
      <b/>
      <sz val="12"/>
      <color rgb="FFB4A7D6"/>
      <name val="Arial"/>
      <family val="2"/>
    </font>
    <font>
      <b/>
      <sz val="12"/>
      <color rgb="FF000000"/>
      <name val="Arial"/>
      <family val="2"/>
    </font>
    <font>
      <sz val="14"/>
      <color rgb="FF93C47D"/>
      <name val="Arial"/>
      <family val="2"/>
    </font>
    <font>
      <sz val="14"/>
      <color theme="1"/>
      <name val="Arial"/>
      <family val="2"/>
      <scheme val="minor"/>
    </font>
    <font>
      <sz val="14"/>
      <color rgb="FF93C47D"/>
      <name val="Arial"/>
      <family val="2"/>
      <scheme val="minor"/>
    </font>
    <font>
      <sz val="14"/>
      <color rgb="FF8E7CC3"/>
      <name val="Arial"/>
      <family val="2"/>
      <scheme val="minor"/>
    </font>
    <font>
      <b/>
      <sz val="8"/>
      <color rgb="FFFFFFFF"/>
      <name val="Verdana"/>
      <family val="2"/>
    </font>
    <font>
      <sz val="8"/>
      <color rgb="FFFFFFFF"/>
      <name val="Verdana"/>
      <family val="2"/>
    </font>
    <font>
      <u/>
      <sz val="11"/>
      <color theme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b/>
      <sz val="11"/>
      <color rgb="FF000000"/>
      <name val="Arial"/>
      <family val="2"/>
    </font>
    <font>
      <sz val="8"/>
      <color theme="1"/>
      <name val="Arial"/>
      <family val="2"/>
    </font>
    <font>
      <b/>
      <u/>
      <sz val="9"/>
      <color rgb="FF000080"/>
      <name val="Verdana"/>
      <family val="2"/>
    </font>
    <font>
      <b/>
      <u/>
      <sz val="9"/>
      <color rgb="FF000080"/>
      <name val="Verdana"/>
      <family val="2"/>
    </font>
    <font>
      <b/>
      <sz val="8"/>
      <color theme="1"/>
      <name val="Verdana"/>
      <family val="2"/>
    </font>
    <font>
      <b/>
      <sz val="9"/>
      <color rgb="FFFF0000"/>
      <name val="Courier New"/>
      <family val="3"/>
    </font>
    <font>
      <u/>
      <sz val="8"/>
      <color rgb="FF0000FF"/>
      <name val="Verdana"/>
      <family val="2"/>
    </font>
    <font>
      <sz val="8"/>
      <color theme="1"/>
      <name val="Verdana"/>
      <family val="2"/>
    </font>
    <font>
      <u/>
      <sz val="8"/>
      <color rgb="FF0000FF"/>
      <name val="Verdana"/>
      <family val="2"/>
    </font>
    <font>
      <u/>
      <sz val="8"/>
      <color rgb="FF0000FF"/>
      <name val="Verdana"/>
      <family val="2"/>
    </font>
    <font>
      <u/>
      <sz val="8"/>
      <color theme="1"/>
      <name val="Verdana"/>
      <family val="2"/>
    </font>
    <font>
      <u/>
      <sz val="11"/>
      <color theme="10"/>
      <name val="Arial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name val="Arial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7"/>
        <bgColor theme="7"/>
      </patternFill>
    </fill>
    <fill>
      <patternFill patternType="solid">
        <fgColor rgb="FFB6D7A8"/>
        <bgColor rgb="FFB6D7A8"/>
      </patternFill>
    </fill>
    <fill>
      <patternFill patternType="solid">
        <fgColor rgb="FFB4A7D6"/>
        <bgColor rgb="FFB4A7D6"/>
      </patternFill>
    </fill>
    <fill>
      <patternFill patternType="solid">
        <fgColor rgb="FFDEEAF6"/>
        <bgColor rgb="FFDEEAF6"/>
      </patternFill>
    </fill>
    <fill>
      <patternFill patternType="solid">
        <fgColor rgb="FFFFF2CC"/>
        <bgColor rgb="FFFFF2CC"/>
      </patternFill>
    </fill>
    <fill>
      <patternFill patternType="solid">
        <fgColor rgb="FF93C47D"/>
        <bgColor rgb="FF93C47D"/>
      </patternFill>
    </fill>
    <fill>
      <patternFill patternType="solid">
        <fgColor rgb="FFD9D2E9"/>
        <bgColor rgb="FFD9D2E9"/>
      </patternFill>
    </fill>
    <fill>
      <patternFill patternType="solid">
        <fgColor rgb="FF8E7CC3"/>
        <bgColor rgb="FF8E7CC3"/>
      </patternFill>
    </fill>
    <fill>
      <patternFill patternType="solid">
        <fgColor rgb="FF00A1E3"/>
        <bgColor rgb="FF00A1E3"/>
      </patternFill>
    </fill>
    <fill>
      <patternFill patternType="solid">
        <fgColor rgb="FF2973BD"/>
        <bgColor rgb="FF2973BD"/>
      </patternFill>
    </fill>
    <fill>
      <patternFill patternType="solid">
        <fgColor rgb="FFC4D8ED"/>
        <bgColor rgb="FFC4D8ED"/>
      </patternFill>
    </fill>
    <fill>
      <patternFill patternType="solid">
        <fgColor rgb="FFF0F8FF"/>
        <bgColor rgb="FFF0F8FF"/>
      </patternFill>
    </fill>
    <fill>
      <patternFill patternType="solid">
        <fgColor rgb="FFCC99FF"/>
        <bgColor rgb="FFB4A7D6"/>
      </patternFill>
    </fill>
    <fill>
      <patternFill patternType="solid">
        <fgColor rgb="FFCC99FF"/>
        <bgColor indexed="64"/>
      </patternFill>
    </fill>
    <fill>
      <patternFill patternType="solid">
        <fgColor rgb="FF9966FF"/>
        <bgColor rgb="FFB4A7D6"/>
      </patternFill>
    </fill>
    <fill>
      <patternFill patternType="solid">
        <fgColor rgb="FF9966FF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B6D7A8"/>
      </left>
      <right style="thin">
        <color rgb="FFB6D7A8"/>
      </right>
      <top style="thin">
        <color rgb="FFB6D7A8"/>
      </top>
      <bottom style="thin">
        <color rgb="FFB6D7A8"/>
      </bottom>
      <diagonal/>
    </border>
    <border>
      <left style="thin">
        <color rgb="FFB6D7A8"/>
      </left>
      <right/>
      <top style="thin">
        <color rgb="FFB6D7A8"/>
      </top>
      <bottom style="thin">
        <color rgb="FFB6D7A8"/>
      </bottom>
      <diagonal/>
    </border>
    <border>
      <left style="thin">
        <color rgb="FFB4A7D6"/>
      </left>
      <right style="thin">
        <color rgb="FFB4A7D6"/>
      </right>
      <top style="thin">
        <color rgb="FFB4A7D6"/>
      </top>
      <bottom style="thin">
        <color rgb="FFB4A7D6"/>
      </bottom>
      <diagonal/>
    </border>
    <border>
      <left/>
      <right/>
      <top/>
      <bottom style="thin">
        <color rgb="FF9CC2E5"/>
      </bottom>
      <diagonal/>
    </border>
    <border>
      <left/>
      <right/>
      <top/>
      <bottom style="thin">
        <color rgb="FF9CC2E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4A7D6"/>
      </left>
      <right/>
      <top style="thin">
        <color rgb="FFB4A7D6"/>
      </top>
      <bottom style="thin">
        <color rgb="FFB4A7D6"/>
      </bottom>
      <diagonal/>
    </border>
    <border>
      <left/>
      <right style="thin">
        <color rgb="FFB4A7D6"/>
      </right>
      <top style="thin">
        <color rgb="FFB4A7D6"/>
      </top>
      <bottom style="thin">
        <color rgb="FFB4A7D6"/>
      </bottom>
      <diagonal/>
    </border>
    <border>
      <left/>
      <right/>
      <top style="thin">
        <color rgb="FFB4A7D6"/>
      </top>
      <bottom style="thin">
        <color rgb="FFB4A7D6"/>
      </bottom>
      <diagonal/>
    </border>
    <border>
      <left style="thin">
        <color rgb="FF93C47D"/>
      </left>
      <right style="thin">
        <color rgb="FF93C47D"/>
      </right>
      <top style="thin">
        <color rgb="FF93C47D"/>
      </top>
      <bottom style="thin">
        <color rgb="FF93C47D"/>
      </bottom>
      <diagonal/>
    </border>
    <border>
      <left style="thin">
        <color rgb="FF93C47D"/>
      </left>
      <right/>
      <top style="thin">
        <color rgb="FF93C47D"/>
      </top>
      <bottom style="thin">
        <color rgb="FF93C47D"/>
      </bottom>
      <diagonal/>
    </border>
    <border>
      <left/>
      <right/>
      <top style="thin">
        <color rgb="FF93C47D"/>
      </top>
      <bottom style="thin">
        <color rgb="FF93C47D"/>
      </bottom>
      <diagonal/>
    </border>
    <border>
      <left/>
      <right style="thin">
        <color rgb="FF93C47D"/>
      </right>
      <top style="thin">
        <color rgb="FF93C47D"/>
      </top>
      <bottom style="thin">
        <color rgb="FF93C47D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8E7CC3"/>
      </right>
      <top style="thin">
        <color rgb="FF8E7CC3"/>
      </top>
      <bottom style="thin">
        <color rgb="FF8E7CC3"/>
      </bottom>
      <diagonal/>
    </border>
    <border>
      <left style="thin">
        <color rgb="FF8E7CC3"/>
      </left>
      <right style="thin">
        <color rgb="FF8E7CC3"/>
      </right>
      <top style="thin">
        <color rgb="FF8E7CC3"/>
      </top>
      <bottom style="thin">
        <color rgb="FF8E7CC3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3">
    <xf numFmtId="0" fontId="0" fillId="0" borderId="0"/>
    <xf numFmtId="0" fontId="35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75">
    <xf numFmtId="0" fontId="0" fillId="0" borderId="0" xfId="0" applyFont="1" applyAlignment="1"/>
    <xf numFmtId="0" fontId="1" fillId="2" borderId="1" xfId="0" applyFont="1" applyFill="1" applyBorder="1" applyAlignment="1">
      <alignment horizontal="right" vertical="center" readingOrder="2"/>
    </xf>
    <xf numFmtId="0" fontId="2" fillId="0" borderId="0" xfId="0" applyFont="1" applyAlignment="1"/>
    <xf numFmtId="0" fontId="3" fillId="0" borderId="0" xfId="0" applyFont="1"/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left"/>
    </xf>
    <xf numFmtId="164" fontId="4" fillId="0" borderId="0" xfId="0" applyNumberFormat="1" applyFont="1"/>
    <xf numFmtId="0" fontId="4" fillId="4" borderId="2" xfId="0" applyFont="1" applyFill="1" applyBorder="1" applyAlignment="1">
      <alignment horizontal="right"/>
    </xf>
    <xf numFmtId="2" fontId="4" fillId="0" borderId="0" xfId="0" applyNumberFormat="1" applyFont="1"/>
    <xf numFmtId="0" fontId="5" fillId="0" borderId="0" xfId="0" applyFont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3" fillId="7" borderId="6" xfId="0" applyFont="1" applyFill="1" applyBorder="1"/>
    <xf numFmtId="0" fontId="3" fillId="7" borderId="7" xfId="0" applyFont="1" applyFill="1" applyBorder="1"/>
    <xf numFmtId="0" fontId="4" fillId="0" borderId="0" xfId="0" applyFont="1"/>
    <xf numFmtId="164" fontId="2" fillId="0" borderId="0" xfId="0" applyNumberFormat="1" applyFont="1"/>
    <xf numFmtId="0" fontId="2" fillId="0" borderId="0" xfId="0" applyFont="1"/>
    <xf numFmtId="0" fontId="4" fillId="3" borderId="8" xfId="0" applyFont="1" applyFill="1" applyBorder="1" applyAlignment="1"/>
    <xf numFmtId="0" fontId="7" fillId="6" borderId="5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 wrapText="1"/>
    </xf>
    <xf numFmtId="0" fontId="7" fillId="6" borderId="9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4" fillId="3" borderId="2" xfId="0" applyFont="1" applyFill="1" applyBorder="1"/>
    <xf numFmtId="166" fontId="2" fillId="0" borderId="0" xfId="0" applyNumberFormat="1" applyFont="1"/>
    <xf numFmtId="0" fontId="4" fillId="8" borderId="2" xfId="0" applyFont="1" applyFill="1" applyBorder="1"/>
    <xf numFmtId="2" fontId="2" fillId="0" borderId="0" xfId="0" applyNumberFormat="1" applyFont="1"/>
    <xf numFmtId="0" fontId="6" fillId="5" borderId="3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9" fillId="6" borderId="10" xfId="0" applyFont="1" applyFill="1" applyBorder="1" applyAlignment="1">
      <alignment horizontal="center" vertical="center" wrapText="1" readingOrder="2"/>
    </xf>
    <xf numFmtId="0" fontId="9" fillId="6" borderId="5" xfId="0" applyFont="1" applyFill="1" applyBorder="1" applyAlignment="1">
      <alignment horizontal="center" vertical="center" wrapText="1" readingOrder="2"/>
    </xf>
    <xf numFmtId="0" fontId="1" fillId="6" borderId="5" xfId="0" applyFont="1" applyFill="1" applyBorder="1" applyAlignment="1">
      <alignment horizontal="center" vertical="center" wrapText="1" readingOrder="2"/>
    </xf>
    <xf numFmtId="0" fontId="3" fillId="0" borderId="0" xfId="0" applyFont="1" applyAlignment="1">
      <alignment horizontal="right"/>
    </xf>
    <xf numFmtId="0" fontId="5" fillId="0" borderId="0" xfId="0" applyFont="1" applyAlignment="1"/>
    <xf numFmtId="0" fontId="4" fillId="0" borderId="0" xfId="0" applyFont="1" applyAlignment="1">
      <alignment horizontal="left" readingOrder="1"/>
    </xf>
    <xf numFmtId="0" fontId="4" fillId="0" borderId="0" xfId="0" applyFont="1" applyAlignment="1">
      <alignment horizontal="left"/>
    </xf>
    <xf numFmtId="0" fontId="2" fillId="0" borderId="0" xfId="0" applyFont="1"/>
    <xf numFmtId="0" fontId="11" fillId="9" borderId="12" xfId="0" applyFont="1" applyFill="1" applyBorder="1" applyAlignment="1">
      <alignment horizontal="center" wrapText="1"/>
    </xf>
    <xf numFmtId="0" fontId="5" fillId="9" borderId="12" xfId="0" applyFont="1" applyFill="1" applyBorder="1" applyAlignment="1">
      <alignment horizontal="center" wrapText="1"/>
    </xf>
    <xf numFmtId="0" fontId="7" fillId="6" borderId="10" xfId="0" applyFont="1" applyFill="1" applyBorder="1" applyAlignment="1">
      <alignment horizontal="center" wrapText="1"/>
    </xf>
    <xf numFmtId="1" fontId="4" fillId="0" borderId="0" xfId="0" applyNumberFormat="1" applyFont="1"/>
    <xf numFmtId="0" fontId="5" fillId="9" borderId="13" xfId="0" applyFont="1" applyFill="1" applyBorder="1" applyAlignment="1">
      <alignment horizontal="center" wrapText="1"/>
    </xf>
    <xf numFmtId="0" fontId="12" fillId="6" borderId="5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wrapText="1"/>
    </xf>
    <xf numFmtId="0" fontId="5" fillId="9" borderId="15" xfId="0" applyFont="1" applyFill="1" applyBorder="1" applyAlignment="1">
      <alignment horizontal="center" wrapText="1"/>
    </xf>
    <xf numFmtId="0" fontId="2" fillId="10" borderId="0" xfId="0" applyFont="1" applyFill="1" applyAlignment="1">
      <alignment horizontal="center" wrapText="1"/>
    </xf>
    <xf numFmtId="0" fontId="2" fillId="11" borderId="0" xfId="0" applyFont="1" applyFill="1" applyAlignment="1">
      <alignment horizontal="center" wrapText="1"/>
    </xf>
    <xf numFmtId="0" fontId="5" fillId="9" borderId="12" xfId="0" applyFont="1" applyFill="1" applyBorder="1" applyAlignment="1">
      <alignment horizontal="center" wrapText="1"/>
    </xf>
    <xf numFmtId="1" fontId="2" fillId="0" borderId="0" xfId="0" applyNumberFormat="1" applyFont="1"/>
    <xf numFmtId="167" fontId="2" fillId="0" borderId="0" xfId="0" applyNumberFormat="1" applyFont="1"/>
    <xf numFmtId="164" fontId="2" fillId="0" borderId="5" xfId="0" applyNumberFormat="1" applyFont="1" applyBorder="1"/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4" fillId="9" borderId="12" xfId="0" applyFont="1" applyFill="1" applyBorder="1" applyAlignment="1">
      <alignment horizontal="center" wrapText="1"/>
    </xf>
    <xf numFmtId="0" fontId="15" fillId="9" borderId="12" xfId="0" applyFont="1" applyFill="1" applyBorder="1" applyAlignment="1">
      <alignment horizontal="center" wrapText="1"/>
    </xf>
    <xf numFmtId="0" fontId="14" fillId="9" borderId="13" xfId="0" applyFont="1" applyFill="1" applyBorder="1" applyAlignment="1">
      <alignment horizontal="center" wrapText="1"/>
    </xf>
    <xf numFmtId="0" fontId="16" fillId="9" borderId="12" xfId="0" applyFont="1" applyFill="1" applyBorder="1" applyAlignment="1">
      <alignment horizontal="center" wrapText="1"/>
    </xf>
    <xf numFmtId="0" fontId="17" fillId="11" borderId="18" xfId="0" applyFont="1" applyFill="1" applyBorder="1" applyAlignment="1">
      <alignment horizontal="center" wrapText="1"/>
    </xf>
    <xf numFmtId="0" fontId="17" fillId="11" borderId="19" xfId="0" applyFont="1" applyFill="1" applyBorder="1" applyAlignment="1">
      <alignment horizontal="center" wrapText="1"/>
    </xf>
    <xf numFmtId="0" fontId="15" fillId="11" borderId="19" xfId="0" applyFont="1" applyFill="1" applyBorder="1" applyAlignment="1">
      <alignment horizontal="center" wrapText="1"/>
    </xf>
    <xf numFmtId="0" fontId="16" fillId="9" borderId="15" xfId="0" applyFont="1" applyFill="1" applyBorder="1" applyAlignment="1">
      <alignment horizontal="center" wrapText="1"/>
    </xf>
    <xf numFmtId="0" fontId="16" fillId="9" borderId="13" xfId="0" applyFont="1" applyFill="1" applyBorder="1" applyAlignment="1">
      <alignment horizontal="center" wrapText="1"/>
    </xf>
    <xf numFmtId="0" fontId="18" fillId="12" borderId="20" xfId="0" applyFont="1" applyFill="1" applyBorder="1" applyAlignment="1">
      <alignment vertical="center" wrapText="1"/>
    </xf>
    <xf numFmtId="0" fontId="18" fillId="12" borderId="21" xfId="0" applyFont="1" applyFill="1" applyBorder="1" applyAlignment="1">
      <alignment vertical="center" wrapText="1"/>
    </xf>
    <xf numFmtId="0" fontId="19" fillId="12" borderId="22" xfId="0" applyFont="1" applyFill="1" applyBorder="1" applyAlignment="1">
      <alignment horizontal="center" vertical="top" wrapText="1"/>
    </xf>
    <xf numFmtId="0" fontId="19" fillId="12" borderId="2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168" fontId="2" fillId="0" borderId="0" xfId="0" applyNumberFormat="1" applyFont="1"/>
    <xf numFmtId="169" fontId="2" fillId="0" borderId="0" xfId="0" applyNumberFormat="1" applyFont="1"/>
    <xf numFmtId="0" fontId="2" fillId="0" borderId="0" xfId="0" applyFont="1" applyAlignment="1">
      <alignment wrapText="1"/>
    </xf>
    <xf numFmtId="9" fontId="4" fillId="0" borderId="0" xfId="0" applyNumberFormat="1" applyFont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/>
    <xf numFmtId="0" fontId="20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/>
    <xf numFmtId="0" fontId="2" fillId="2" borderId="2" xfId="0" applyFont="1" applyFill="1" applyBorder="1"/>
    <xf numFmtId="0" fontId="4" fillId="2" borderId="2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4" fillId="4" borderId="2" xfId="0" applyFont="1" applyFill="1" applyBorder="1"/>
    <xf numFmtId="0" fontId="4" fillId="0" borderId="0" xfId="0" applyFont="1" applyAlignment="1">
      <alignment horizontal="left" readingOrder="1"/>
    </xf>
    <xf numFmtId="0" fontId="4" fillId="3" borderId="2" xfId="0" applyFont="1" applyFill="1" applyBorder="1" applyAlignment="1">
      <alignment horizontal="left"/>
    </xf>
    <xf numFmtId="0" fontId="21" fillId="0" borderId="0" xfId="0" applyFont="1" applyAlignment="1">
      <alignment horizontal="right" vertical="center" wrapText="1" readingOrder="2"/>
    </xf>
    <xf numFmtId="0" fontId="22" fillId="0" borderId="0" xfId="0" applyFont="1"/>
    <xf numFmtId="0" fontId="1" fillId="0" borderId="0" xfId="0" applyFont="1" applyAlignment="1">
      <alignment horizontal="right" vertical="center" readingOrder="2"/>
    </xf>
    <xf numFmtId="0" fontId="3" fillId="7" borderId="6" xfId="0" applyFont="1" applyFill="1" applyBorder="1" applyAlignment="1"/>
    <xf numFmtId="0" fontId="3" fillId="7" borderId="2" xfId="0" applyFont="1" applyFill="1" applyBorder="1"/>
    <xf numFmtId="0" fontId="2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3" fillId="0" borderId="0" xfId="0" applyFont="1"/>
    <xf numFmtId="0" fontId="24" fillId="0" borderId="0" xfId="0" applyFont="1" applyAlignment="1">
      <alignment horizontal="right" vertical="center" readingOrder="2"/>
    </xf>
    <xf numFmtId="0" fontId="22" fillId="0" borderId="0" xfId="0" applyFont="1" applyAlignment="1"/>
    <xf numFmtId="166" fontId="4" fillId="0" borderId="0" xfId="0" applyNumberFormat="1" applyFont="1"/>
    <xf numFmtId="0" fontId="1" fillId="2" borderId="8" xfId="0" applyFont="1" applyFill="1" applyBorder="1" applyAlignment="1">
      <alignment horizontal="right" vertical="center" readingOrder="2"/>
    </xf>
    <xf numFmtId="167" fontId="4" fillId="0" borderId="0" xfId="0" applyNumberFormat="1" applyFont="1"/>
    <xf numFmtId="0" fontId="3" fillId="0" borderId="0" xfId="0" applyFont="1" applyAlignment="1"/>
    <xf numFmtId="169" fontId="4" fillId="0" borderId="0" xfId="0" applyNumberFormat="1" applyFont="1"/>
    <xf numFmtId="0" fontId="25" fillId="0" borderId="23" xfId="0" applyFont="1" applyBorder="1"/>
    <xf numFmtId="0" fontId="26" fillId="0" borderId="23" xfId="0" applyFont="1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19" fillId="12" borderId="23" xfId="0" applyFont="1" applyFill="1" applyBorder="1" applyAlignment="1">
      <alignment horizontal="center" vertical="top" wrapText="1"/>
    </xf>
    <xf numFmtId="0" fontId="28" fillId="14" borderId="23" xfId="0" applyFont="1" applyFill="1" applyBorder="1" applyAlignment="1">
      <alignment wrapText="1"/>
    </xf>
    <xf numFmtId="0" fontId="29" fillId="2" borderId="23" xfId="0" applyFont="1" applyFill="1" applyBorder="1" applyAlignment="1">
      <alignment horizontal="center"/>
    </xf>
    <xf numFmtId="0" fontId="30" fillId="3" borderId="23" xfId="0" applyFont="1" applyFill="1" applyBorder="1" applyAlignment="1">
      <alignment vertical="top" wrapText="1"/>
    </xf>
    <xf numFmtId="0" fontId="31" fillId="3" borderId="23" xfId="0" applyFont="1" applyFill="1" applyBorder="1" applyAlignment="1">
      <alignment vertical="top" wrapText="1"/>
    </xf>
    <xf numFmtId="168" fontId="25" fillId="15" borderId="23" xfId="0" applyNumberFormat="1" applyFont="1" applyFill="1" applyBorder="1" applyAlignment="1">
      <alignment horizontal="right"/>
    </xf>
    <xf numFmtId="0" fontId="31" fillId="3" borderId="23" xfId="0" applyFont="1" applyFill="1" applyBorder="1" applyAlignment="1">
      <alignment vertical="top" wrapText="1"/>
    </xf>
    <xf numFmtId="168" fontId="25" fillId="0" borderId="23" xfId="0" applyNumberFormat="1" applyFont="1" applyBorder="1" applyAlignment="1">
      <alignment horizontal="right"/>
    </xf>
    <xf numFmtId="0" fontId="32" fillId="14" borderId="23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18" fillId="12" borderId="27" xfId="0" applyFont="1" applyFill="1" applyBorder="1" applyAlignment="1">
      <alignment vertical="center" wrapText="1"/>
    </xf>
    <xf numFmtId="0" fontId="18" fillId="12" borderId="28" xfId="0" applyFont="1" applyFill="1" applyBorder="1" applyAlignment="1">
      <alignment vertical="center" wrapText="1"/>
    </xf>
    <xf numFmtId="0" fontId="18" fillId="12" borderId="29" xfId="0" applyFont="1" applyFill="1" applyBorder="1" applyAlignment="1">
      <alignment vertical="center" wrapText="1"/>
    </xf>
    <xf numFmtId="0" fontId="29" fillId="2" borderId="2" xfId="0" applyFont="1" applyFill="1" applyBorder="1" applyAlignment="1">
      <alignment horizontal="center"/>
    </xf>
    <xf numFmtId="0" fontId="22" fillId="3" borderId="2" xfId="0" applyFont="1" applyFill="1" applyBorder="1"/>
    <xf numFmtId="165" fontId="4" fillId="0" borderId="0" xfId="0" applyNumberFormat="1" applyFont="1"/>
    <xf numFmtId="0" fontId="22" fillId="4" borderId="2" xfId="0" applyFont="1" applyFill="1" applyBorder="1"/>
    <xf numFmtId="10" fontId="4" fillId="0" borderId="0" xfId="0" applyNumberFormat="1" applyFont="1"/>
    <xf numFmtId="0" fontId="4" fillId="0" borderId="0" xfId="0" applyFont="1" applyAlignment="1">
      <alignment horizontal="right"/>
    </xf>
    <xf numFmtId="0" fontId="0" fillId="0" borderId="0" xfId="0" applyFont="1" applyAlignment="1"/>
    <xf numFmtId="164" fontId="0" fillId="0" borderId="0" xfId="0" applyNumberFormat="1" applyFont="1" applyAlignment="1"/>
    <xf numFmtId="10" fontId="0" fillId="0" borderId="0" xfId="2" applyNumberFormat="1" applyFont="1" applyAlignment="1"/>
    <xf numFmtId="10" fontId="0" fillId="0" borderId="0" xfId="0" applyNumberFormat="1" applyFont="1" applyAlignment="1"/>
    <xf numFmtId="0" fontId="35" fillId="2" borderId="0" xfId="1" applyFill="1" applyAlignment="1"/>
    <xf numFmtId="0" fontId="36" fillId="2" borderId="0" xfId="0" applyFont="1" applyFill="1" applyAlignment="1"/>
    <xf numFmtId="0" fontId="37" fillId="6" borderId="5" xfId="0" applyFont="1" applyFill="1" applyBorder="1" applyAlignment="1">
      <alignment horizontal="center" wrapText="1"/>
    </xf>
    <xf numFmtId="0" fontId="38" fillId="0" borderId="0" xfId="0" applyFont="1"/>
    <xf numFmtId="0" fontId="37" fillId="9" borderId="14" xfId="0" applyFont="1" applyFill="1" applyBorder="1" applyAlignment="1">
      <alignment horizontal="center" wrapText="1"/>
    </xf>
    <xf numFmtId="0" fontId="36" fillId="3" borderId="8" xfId="0" applyFont="1" applyFill="1" applyBorder="1" applyAlignment="1">
      <alignment horizontal="right"/>
    </xf>
    <xf numFmtId="0" fontId="0" fillId="0" borderId="0" xfId="0" applyFont="1" applyAlignment="1"/>
    <xf numFmtId="0" fontId="0" fillId="0" borderId="2" xfId="0" applyBorder="1"/>
    <xf numFmtId="165" fontId="2" fillId="0" borderId="0" xfId="0" applyNumberFormat="1" applyFont="1"/>
    <xf numFmtId="1" fontId="0" fillId="0" borderId="0" xfId="0" applyNumberFormat="1" applyFont="1" applyAlignment="1"/>
    <xf numFmtId="0" fontId="37" fillId="0" borderId="0" xfId="0" applyFont="1"/>
    <xf numFmtId="0" fontId="38" fillId="0" borderId="0" xfId="0" applyFont="1" applyAlignment="1">
      <alignment wrapText="1"/>
    </xf>
    <xf numFmtId="164" fontId="0" fillId="0" borderId="2" xfId="0" applyNumberFormat="1" applyBorder="1"/>
    <xf numFmtId="165" fontId="0" fillId="0" borderId="0" xfId="0" applyNumberFormat="1" applyFont="1" applyAlignment="1"/>
    <xf numFmtId="0" fontId="2" fillId="0" borderId="0" xfId="0" applyFont="1" applyAlignment="1">
      <alignment horizontal="right" readingOrder="2"/>
    </xf>
    <xf numFmtId="0" fontId="39" fillId="6" borderId="9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4" fillId="0" borderId="2" xfId="0" applyFont="1" applyFill="1" applyBorder="1" applyAlignment="1">
      <alignment horizontal="left"/>
    </xf>
    <xf numFmtId="0" fontId="36" fillId="3" borderId="2" xfId="0" applyFont="1" applyFill="1" applyBorder="1" applyAlignment="1"/>
    <xf numFmtId="0" fontId="5" fillId="0" borderId="0" xfId="0" applyFont="1"/>
    <xf numFmtId="0" fontId="3" fillId="7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 readingOrder="2"/>
    </xf>
    <xf numFmtId="0" fontId="37" fillId="6" borderId="5" xfId="0" applyFont="1" applyFill="1" applyBorder="1" applyAlignment="1">
      <alignment horizontal="center" wrapText="1" readingOrder="2"/>
    </xf>
    <xf numFmtId="0" fontId="37" fillId="9" borderId="12" xfId="0" applyFont="1" applyFill="1" applyBorder="1" applyAlignment="1">
      <alignment horizontal="center" wrapText="1" readingOrder="2"/>
    </xf>
    <xf numFmtId="0" fontId="0" fillId="0" borderId="0" xfId="0" applyFont="1" applyAlignment="1"/>
    <xf numFmtId="0" fontId="2" fillId="0" borderId="0" xfId="0" applyFont="1" applyAlignment="1">
      <alignment horizontal="right" wrapText="1"/>
    </xf>
    <xf numFmtId="0" fontId="4" fillId="18" borderId="9" xfId="0" applyFont="1" applyFill="1" applyBorder="1" applyAlignment="1">
      <alignment horizontal="center"/>
    </xf>
    <xf numFmtId="0" fontId="10" fillId="19" borderId="10" xfId="0" applyFont="1" applyFill="1" applyBorder="1"/>
    <xf numFmtId="0" fontId="4" fillId="16" borderId="11" xfId="0" applyFont="1" applyFill="1" applyBorder="1" applyAlignment="1">
      <alignment horizontal="center"/>
    </xf>
    <xf numFmtId="0" fontId="10" fillId="17" borderId="11" xfId="0" applyFont="1" applyFill="1" applyBorder="1"/>
    <xf numFmtId="0" fontId="10" fillId="17" borderId="10" xfId="0" applyFont="1" applyFill="1" applyBorder="1"/>
    <xf numFmtId="0" fontId="22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8" fillId="13" borderId="24" xfId="0" applyFont="1" applyFill="1" applyBorder="1" applyAlignment="1">
      <alignment horizontal="right" vertical="top" wrapText="1"/>
    </xf>
    <xf numFmtId="0" fontId="10" fillId="0" borderId="25" xfId="0" applyFont="1" applyBorder="1"/>
    <xf numFmtId="0" fontId="10" fillId="0" borderId="26" xfId="0" applyFont="1" applyBorder="1"/>
    <xf numFmtId="0" fontId="18" fillId="12" borderId="24" xfId="0" applyFont="1" applyFill="1" applyBorder="1" applyAlignment="1">
      <alignment horizontal="right" vertical="center" wrapText="1"/>
    </xf>
    <xf numFmtId="0" fontId="19" fillId="13" borderId="24" xfId="0" applyFont="1" applyFill="1" applyBorder="1" applyAlignment="1">
      <alignment vertical="top" wrapText="1"/>
    </xf>
  </cellXfs>
  <cellStyles count="3">
    <cellStyle name="Hyperlink" xfId="1" builtinId="8"/>
    <cellStyle name="Normal" xfId="0" builtinId="0"/>
    <cellStyle name="Percent" xfId="2" builtinId="5"/>
  </cellStyles>
  <dxfs count="1">
    <dxf>
      <fill>
        <patternFill patternType="solid">
          <fgColor rgb="FFFCE8B2"/>
          <bgColor rgb="FFFCE8B2"/>
        </patternFill>
      </fill>
    </dxf>
  </dxfs>
  <tableStyles count="0" defaultTableStyle="TableStyleMedium2" defaultPivotStyle="PivotStyleLight16"/>
  <colors>
    <mruColors>
      <color rgb="FF9966FF"/>
      <color rgb="FF9900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hyperlink" Target="http://stats.oecd.org/OECDStat_Metadata/ShowMetadata.ashx?Dataset=BTDIXE_I4&amp;Coords=%5bCOU%5d.%5bISR%5d&amp;ShowOnWeb=true&amp;Lang=en" TargetMode="External"/><Relationship Id="rId2" Type="http://schemas.openxmlformats.org/officeDocument/2006/relationships/hyperlink" Target="http://stats.oecd.org/OECDStat_Metadata/ShowMetadata.ashx?Dataset=BTDIXE_I4&amp;Coords=%5bCOU%5d.%5bAUT%5d&amp;ShowOnWeb=true&amp;Lang=en" TargetMode="External"/><Relationship Id="rId1" Type="http://schemas.openxmlformats.org/officeDocument/2006/relationships/hyperlink" Target="http://stats.oecd.org/OECDStat_Metadata/ShowMetadata.ashx?Dataset=BTDIXE_I4&amp;ShowOnWeb=true&amp;Lang=en" TargetMode="External"/><Relationship Id="rId5" Type="http://schemas.openxmlformats.org/officeDocument/2006/relationships/hyperlink" Target="https://stats-1.oecd.org/index.aspx?DatasetCode=BTDIXE_I4" TargetMode="External"/><Relationship Id="rId4" Type="http://schemas.openxmlformats.org/officeDocument/2006/relationships/hyperlink" Target="http://stats.oecd.org/OECDStat_Metadata/ShowMetadata.ashx?Dataset=BTDIXE_I4&amp;Coords=%5bCOU%5d.%5bPOL%5d&amp;ShowOnWeb=true&amp;Lang=en" TargetMode="Externa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hyperlink" Target="http://stats.oecd.org/OECDStat_Metadata/ShowMetadata.ashx?Dataset=BTDIXE_I4&amp;Coords=%5bCOU%5d.%5bISR%5d&amp;ShowOnWeb=true&amp;Lang=en" TargetMode="External"/><Relationship Id="rId2" Type="http://schemas.openxmlformats.org/officeDocument/2006/relationships/hyperlink" Target="http://stats.oecd.org/OECDStat_Metadata/ShowMetadata.ashx?Dataset=BTDIXE_I4&amp;Coords=%5bCOU%5d.%5bAUT%5d&amp;ShowOnWeb=true&amp;Lang=en" TargetMode="External"/><Relationship Id="rId1" Type="http://schemas.openxmlformats.org/officeDocument/2006/relationships/hyperlink" Target="http://stats.oecd.org/OECDStat_Metadata/ShowMetadata.ashx?Dataset=BTDIXE_I4&amp;ShowOnWeb=true&amp;Lang=en" TargetMode="External"/><Relationship Id="rId5" Type="http://schemas.openxmlformats.org/officeDocument/2006/relationships/hyperlink" Target="https://stats-2.oecd.org/index.aspx?DatasetCode=BTDIXE_I4" TargetMode="External"/><Relationship Id="rId4" Type="http://schemas.openxmlformats.org/officeDocument/2006/relationships/hyperlink" Target="http://stats.oecd.org/OECDStat_Metadata/ShowMetadata.ashx?Dataset=BTDIXE_I4&amp;Coords=%5bCOU%5d.%5bPOL%5d&amp;ShowOnWeb=true&amp;Lang=e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995"/>
  <sheetViews>
    <sheetView rightToLeft="1" tabSelected="1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ColWidth="12.625" defaultRowHeight="15" customHeight="1" x14ac:dyDescent="0.2"/>
  <cols>
    <col min="1" max="1" width="18.625" customWidth="1"/>
    <col min="2" max="2" width="60.75" customWidth="1"/>
    <col min="3" max="3" width="13.625" customWidth="1"/>
    <col min="4" max="4" width="19.5" customWidth="1"/>
    <col min="5" max="5" width="13.5" customWidth="1"/>
    <col min="6" max="24" width="8.625" customWidth="1"/>
  </cols>
  <sheetData>
    <row r="1" spans="1:24" ht="14.25" customHeight="1" x14ac:dyDescent="0.25">
      <c r="A1" s="78" t="s">
        <v>84</v>
      </c>
      <c r="B1" s="78" t="s">
        <v>85</v>
      </c>
      <c r="C1" s="78" t="s">
        <v>198</v>
      </c>
      <c r="D1" s="78" t="s">
        <v>86</v>
      </c>
      <c r="E1" s="78" t="s">
        <v>87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4" ht="14.25" customHeight="1" x14ac:dyDescent="0.2">
      <c r="A2" s="79" t="s">
        <v>88</v>
      </c>
      <c r="B2" s="132" t="s">
        <v>231</v>
      </c>
      <c r="C2" s="79" t="s">
        <v>89</v>
      </c>
      <c r="D2" s="79" t="s">
        <v>197</v>
      </c>
      <c r="E2" s="79" t="s">
        <v>90</v>
      </c>
      <c r="F2" s="77"/>
      <c r="G2" s="77"/>
      <c r="H2" s="77"/>
      <c r="I2" s="81"/>
      <c r="J2" s="82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4" ht="14.25" customHeight="1" x14ac:dyDescent="0.2">
      <c r="A3" s="79" t="s">
        <v>91</v>
      </c>
      <c r="B3" s="132" t="s">
        <v>199</v>
      </c>
      <c r="C3" s="79" t="s">
        <v>92</v>
      </c>
      <c r="D3" s="79" t="s">
        <v>201</v>
      </c>
      <c r="E3" s="83" t="s">
        <v>93</v>
      </c>
      <c r="F3" s="77"/>
      <c r="G3" s="77"/>
      <c r="H3" s="77"/>
      <c r="I3" s="81"/>
      <c r="J3" s="81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</row>
    <row r="4" spans="1:24" ht="14.25" customHeight="1" x14ac:dyDescent="0.2">
      <c r="A4" s="79" t="s">
        <v>233</v>
      </c>
      <c r="B4" s="132" t="s">
        <v>202</v>
      </c>
      <c r="C4" s="79" t="s">
        <v>92</v>
      </c>
      <c r="D4" s="79" t="s">
        <v>95</v>
      </c>
      <c r="E4" s="79" t="s">
        <v>96</v>
      </c>
      <c r="F4" s="77"/>
      <c r="G4" s="77"/>
      <c r="H4" s="77"/>
      <c r="I4" s="81"/>
      <c r="J4" s="81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:24" ht="14.25" customHeight="1" x14ac:dyDescent="0.2">
      <c r="A5" s="79" t="s">
        <v>233</v>
      </c>
      <c r="B5" s="132" t="s">
        <v>205</v>
      </c>
      <c r="C5" s="79" t="s">
        <v>98</v>
      </c>
      <c r="D5" s="77"/>
      <c r="E5" s="79" t="s">
        <v>96</v>
      </c>
      <c r="F5" s="77"/>
      <c r="G5" s="77"/>
      <c r="H5" s="77"/>
      <c r="I5" s="81"/>
      <c r="J5" s="82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</row>
    <row r="6" spans="1:24" ht="14.25" customHeight="1" x14ac:dyDescent="0.2">
      <c r="A6" s="79" t="s">
        <v>233</v>
      </c>
      <c r="B6" s="132" t="s">
        <v>204</v>
      </c>
      <c r="C6" s="79" t="s">
        <v>92</v>
      </c>
      <c r="D6" s="79" t="s">
        <v>95</v>
      </c>
      <c r="E6" s="79" t="s">
        <v>96</v>
      </c>
      <c r="F6" s="77"/>
      <c r="G6" s="77"/>
      <c r="H6" s="77"/>
      <c r="I6" s="81"/>
      <c r="J6" s="81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</row>
    <row r="7" spans="1:24" ht="14.25" customHeight="1" x14ac:dyDescent="0.2">
      <c r="A7" s="79" t="s">
        <v>233</v>
      </c>
      <c r="B7" s="132" t="s">
        <v>203</v>
      </c>
      <c r="C7" s="79" t="s">
        <v>98</v>
      </c>
      <c r="D7" s="79" t="s">
        <v>95</v>
      </c>
      <c r="E7" s="79" t="s">
        <v>96</v>
      </c>
      <c r="F7" s="77"/>
      <c r="G7" s="77"/>
      <c r="H7" s="77"/>
      <c r="I7" s="81"/>
      <c r="J7" s="82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</row>
    <row r="8" spans="1:24" ht="14.25" customHeight="1" x14ac:dyDescent="0.2">
      <c r="A8" s="79" t="s">
        <v>233</v>
      </c>
      <c r="B8" s="132" t="s">
        <v>215</v>
      </c>
      <c r="C8" s="79" t="s">
        <v>92</v>
      </c>
      <c r="D8" s="79" t="s">
        <v>95</v>
      </c>
      <c r="E8" s="79" t="s">
        <v>96</v>
      </c>
      <c r="F8" s="77"/>
      <c r="G8" s="77"/>
      <c r="H8" s="77"/>
      <c r="I8" s="82"/>
      <c r="J8" s="82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</row>
    <row r="9" spans="1:24" ht="14.25" customHeight="1" x14ac:dyDescent="0.2">
      <c r="A9" s="79" t="s">
        <v>233</v>
      </c>
      <c r="B9" s="132" t="s">
        <v>214</v>
      </c>
      <c r="C9" s="79" t="s">
        <v>98</v>
      </c>
      <c r="D9" s="77"/>
      <c r="E9" s="79" t="s">
        <v>96</v>
      </c>
      <c r="F9" s="77"/>
      <c r="G9" s="77"/>
      <c r="H9" s="77"/>
      <c r="I9" s="81"/>
      <c r="J9" s="82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</row>
    <row r="10" spans="1:24" ht="14.25" customHeight="1" x14ac:dyDescent="0.2">
      <c r="A10" s="79" t="s">
        <v>233</v>
      </c>
      <c r="B10" s="132" t="s">
        <v>213</v>
      </c>
      <c r="C10" s="79" t="s">
        <v>92</v>
      </c>
      <c r="D10" s="79" t="s">
        <v>95</v>
      </c>
      <c r="E10" s="79" t="s">
        <v>96</v>
      </c>
      <c r="F10" s="77"/>
      <c r="G10" s="77"/>
      <c r="H10" s="77"/>
      <c r="I10" s="82"/>
      <c r="J10" s="82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</row>
    <row r="11" spans="1:24" ht="14.25" customHeight="1" x14ac:dyDescent="0.2">
      <c r="A11" s="79" t="s">
        <v>233</v>
      </c>
      <c r="B11" s="132" t="s">
        <v>212</v>
      </c>
      <c r="C11" s="79" t="s">
        <v>98</v>
      </c>
      <c r="D11" s="79" t="s">
        <v>95</v>
      </c>
      <c r="E11" s="79" t="s">
        <v>96</v>
      </c>
      <c r="F11" s="77"/>
      <c r="G11" s="77"/>
      <c r="H11" s="77"/>
      <c r="I11" s="81"/>
      <c r="J11" s="82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</row>
    <row r="12" spans="1:24" ht="14.25" customHeight="1" x14ac:dyDescent="0.2">
      <c r="A12" s="79" t="s">
        <v>105</v>
      </c>
      <c r="B12" s="132" t="s">
        <v>217</v>
      </c>
      <c r="C12" s="79" t="s">
        <v>92</v>
      </c>
      <c r="D12" s="79" t="s">
        <v>201</v>
      </c>
      <c r="E12" s="133" t="s">
        <v>105</v>
      </c>
      <c r="F12" s="77"/>
      <c r="G12" s="77"/>
      <c r="H12" s="77"/>
      <c r="I12" s="81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</row>
    <row r="13" spans="1:24" ht="14.25" customHeight="1" x14ac:dyDescent="0.2">
      <c r="A13" s="79" t="s">
        <v>105</v>
      </c>
      <c r="B13" s="132" t="s">
        <v>34</v>
      </c>
      <c r="C13" s="79" t="s">
        <v>106</v>
      </c>
      <c r="D13" s="77"/>
      <c r="E13" s="133" t="s">
        <v>105</v>
      </c>
      <c r="F13" s="77"/>
      <c r="G13" s="77"/>
      <c r="H13" s="77"/>
      <c r="I13" s="81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14.25" customHeight="1" x14ac:dyDescent="0.2">
      <c r="A14" s="79" t="s">
        <v>107</v>
      </c>
      <c r="B14" s="132" t="s">
        <v>41</v>
      </c>
      <c r="C14" s="79" t="s">
        <v>92</v>
      </c>
      <c r="D14" s="79" t="s">
        <v>108</v>
      </c>
      <c r="E14" s="133" t="s">
        <v>105</v>
      </c>
      <c r="F14" s="77"/>
      <c r="G14" s="77"/>
      <c r="H14" s="77"/>
      <c r="I14" s="81"/>
      <c r="J14" s="81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1:24" ht="14.25" customHeight="1" x14ac:dyDescent="0.2">
      <c r="A15" s="159" t="s">
        <v>105</v>
      </c>
      <c r="B15" s="132" t="s">
        <v>35</v>
      </c>
      <c r="C15" s="79" t="s">
        <v>109</v>
      </c>
      <c r="D15" s="77"/>
      <c r="E15" s="133" t="s">
        <v>105</v>
      </c>
      <c r="F15" s="77"/>
      <c r="G15" s="77"/>
      <c r="H15" s="77"/>
      <c r="I15" s="81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</row>
    <row r="16" spans="1:24" ht="14.25" customHeight="1" x14ac:dyDescent="0.2">
      <c r="A16" s="77" t="s">
        <v>234</v>
      </c>
      <c r="B16" s="132" t="s">
        <v>218</v>
      </c>
      <c r="C16" s="79" t="s">
        <v>92</v>
      </c>
      <c r="D16" s="79" t="s">
        <v>108</v>
      </c>
      <c r="E16" s="79" t="s">
        <v>110</v>
      </c>
      <c r="F16" s="77"/>
      <c r="G16" s="77"/>
      <c r="H16" s="77"/>
      <c r="I16" s="81"/>
      <c r="J16" s="81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</row>
    <row r="17" spans="1:24" ht="14.25" customHeight="1" x14ac:dyDescent="0.2">
      <c r="A17" s="77" t="s">
        <v>234</v>
      </c>
      <c r="B17" s="132" t="s">
        <v>50</v>
      </c>
      <c r="C17" s="79" t="s">
        <v>92</v>
      </c>
      <c r="D17" s="79" t="s">
        <v>108</v>
      </c>
      <c r="E17" s="79" t="s">
        <v>110</v>
      </c>
      <c r="F17" s="77"/>
      <c r="G17" s="77"/>
      <c r="H17" s="77"/>
      <c r="I17" s="81"/>
      <c r="J17" s="81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</row>
    <row r="18" spans="1:24" ht="14.25" customHeight="1" x14ac:dyDescent="0.2">
      <c r="A18" s="77" t="s">
        <v>234</v>
      </c>
      <c r="B18" s="132" t="s">
        <v>111</v>
      </c>
      <c r="C18" s="79" t="s">
        <v>92</v>
      </c>
      <c r="D18" s="79" t="s">
        <v>108</v>
      </c>
      <c r="E18" s="79" t="s">
        <v>110</v>
      </c>
      <c r="F18" s="77"/>
      <c r="G18" s="77"/>
      <c r="H18" s="77"/>
      <c r="I18" s="81"/>
      <c r="J18" s="81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</row>
    <row r="19" spans="1:24" ht="14.25" customHeight="1" x14ac:dyDescent="0.2">
      <c r="A19" s="77" t="s">
        <v>234</v>
      </c>
      <c r="B19" s="132" t="s">
        <v>219</v>
      </c>
      <c r="C19" s="79" t="s">
        <v>92</v>
      </c>
      <c r="D19" s="79" t="s">
        <v>108</v>
      </c>
      <c r="E19" s="79" t="s">
        <v>110</v>
      </c>
      <c r="F19" s="77"/>
      <c r="G19" s="77"/>
      <c r="H19" s="77"/>
      <c r="I19" s="81"/>
      <c r="J19" s="81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</row>
    <row r="20" spans="1:24" ht="14.25" customHeight="1" x14ac:dyDescent="0.2">
      <c r="A20" s="77" t="s">
        <v>234</v>
      </c>
      <c r="B20" s="80" t="s">
        <v>52</v>
      </c>
      <c r="C20" s="79" t="s">
        <v>89</v>
      </c>
      <c r="D20" s="79" t="s">
        <v>108</v>
      </c>
      <c r="E20" s="79" t="s">
        <v>110</v>
      </c>
      <c r="F20" s="77"/>
      <c r="G20" s="77"/>
      <c r="H20" s="77"/>
      <c r="I20" s="81"/>
      <c r="J20" s="81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</row>
    <row r="21" spans="1:24" ht="14.25" customHeight="1" x14ac:dyDescent="0.2">
      <c r="A21" s="77" t="s">
        <v>234</v>
      </c>
      <c r="B21" s="80" t="s">
        <v>53</v>
      </c>
      <c r="C21" s="79" t="s">
        <v>92</v>
      </c>
      <c r="D21" s="79" t="s">
        <v>108</v>
      </c>
      <c r="E21" s="79" t="s">
        <v>110</v>
      </c>
      <c r="F21" s="77"/>
      <c r="G21" s="77"/>
      <c r="H21" s="77"/>
      <c r="I21" s="81"/>
      <c r="J21" s="81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</row>
    <row r="22" spans="1:24" ht="14.25" customHeight="1" x14ac:dyDescent="0.2">
      <c r="A22" s="77" t="s">
        <v>234</v>
      </c>
      <c r="B22" s="80" t="s">
        <v>54</v>
      </c>
      <c r="C22" s="79" t="s">
        <v>92</v>
      </c>
      <c r="D22" s="79" t="s">
        <v>108</v>
      </c>
      <c r="E22" s="79" t="s">
        <v>110</v>
      </c>
      <c r="F22" s="77"/>
      <c r="G22" s="77"/>
      <c r="H22" s="77"/>
      <c r="I22" s="81"/>
      <c r="J22" s="81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</row>
    <row r="23" spans="1:24" ht="14.25" customHeight="1" x14ac:dyDescent="0.2">
      <c r="A23" s="77" t="s">
        <v>234</v>
      </c>
      <c r="B23" s="80" t="s">
        <v>220</v>
      </c>
      <c r="C23" s="79" t="s">
        <v>92</v>
      </c>
      <c r="D23" s="79" t="s">
        <v>108</v>
      </c>
      <c r="E23" s="79" t="s">
        <v>110</v>
      </c>
      <c r="F23" s="77"/>
      <c r="G23" s="77"/>
      <c r="H23" s="77"/>
      <c r="I23" s="81"/>
      <c r="J23" s="81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</row>
    <row r="24" spans="1:24" ht="14.25" customHeight="1" x14ac:dyDescent="0.2">
      <c r="A24" s="77" t="s">
        <v>234</v>
      </c>
      <c r="B24" s="80" t="s">
        <v>112</v>
      </c>
      <c r="C24" s="79" t="s">
        <v>92</v>
      </c>
      <c r="D24" s="79" t="s">
        <v>108</v>
      </c>
      <c r="E24" s="79" t="s">
        <v>110</v>
      </c>
      <c r="F24" s="77"/>
      <c r="G24" s="77"/>
      <c r="H24" s="77"/>
      <c r="I24" s="81"/>
      <c r="J24" s="81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</row>
    <row r="25" spans="1:24" ht="14.25" customHeight="1" x14ac:dyDescent="0.2">
      <c r="A25" s="77" t="s">
        <v>234</v>
      </c>
      <c r="B25" s="80" t="s">
        <v>55</v>
      </c>
      <c r="C25" s="79" t="s">
        <v>92</v>
      </c>
      <c r="D25" s="79" t="s">
        <v>108</v>
      </c>
      <c r="E25" s="79" t="s">
        <v>110</v>
      </c>
      <c r="F25" s="77"/>
      <c r="G25" s="77"/>
      <c r="H25" s="77"/>
      <c r="I25" s="81"/>
      <c r="J25" s="81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</row>
    <row r="26" spans="1:24" ht="14.25" customHeight="1" x14ac:dyDescent="0.2">
      <c r="A26" s="77" t="s">
        <v>234</v>
      </c>
      <c r="B26" s="80" t="s">
        <v>46</v>
      </c>
      <c r="C26" s="79" t="s">
        <v>92</v>
      </c>
      <c r="D26" s="79" t="s">
        <v>108</v>
      </c>
      <c r="E26" s="79" t="s">
        <v>110</v>
      </c>
      <c r="F26" s="77"/>
      <c r="G26" s="77"/>
      <c r="H26" s="77"/>
      <c r="I26" s="81"/>
      <c r="J26" s="81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</row>
    <row r="27" spans="1:24" ht="14.25" customHeight="1" x14ac:dyDescent="0.2">
      <c r="A27" s="77" t="s">
        <v>234</v>
      </c>
      <c r="B27" s="80" t="s">
        <v>56</v>
      </c>
      <c r="C27" s="79" t="s">
        <v>89</v>
      </c>
      <c r="D27" s="79" t="s">
        <v>108</v>
      </c>
      <c r="E27" s="79" t="s">
        <v>110</v>
      </c>
      <c r="F27" s="77"/>
      <c r="G27" s="77"/>
      <c r="H27" s="77"/>
      <c r="I27" s="81"/>
      <c r="J27" s="81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</row>
    <row r="28" spans="1:24" ht="14.25" customHeight="1" x14ac:dyDescent="0.2">
      <c r="A28" s="77" t="s">
        <v>234</v>
      </c>
      <c r="B28" s="80" t="s">
        <v>57</v>
      </c>
      <c r="C28" s="79" t="s">
        <v>89</v>
      </c>
      <c r="D28" s="79" t="s">
        <v>108</v>
      </c>
      <c r="E28" s="79" t="s">
        <v>110</v>
      </c>
      <c r="F28" s="77"/>
      <c r="G28" s="77"/>
      <c r="H28" s="77"/>
      <c r="I28" s="81"/>
      <c r="J28" s="81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</row>
    <row r="29" spans="1:24" ht="14.25" customHeight="1" x14ac:dyDescent="0.2">
      <c r="A29" s="79" t="s">
        <v>113</v>
      </c>
      <c r="B29" s="132" t="s">
        <v>29</v>
      </c>
      <c r="C29" s="79" t="s">
        <v>92</v>
      </c>
      <c r="D29" s="79" t="s">
        <v>201</v>
      </c>
      <c r="E29" s="83" t="s">
        <v>113</v>
      </c>
      <c r="F29" s="77"/>
      <c r="G29" s="77"/>
      <c r="H29" s="77"/>
      <c r="I29" s="81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</row>
    <row r="30" spans="1:24" ht="14.25" customHeight="1" x14ac:dyDescent="0.2">
      <c r="A30" s="79" t="s">
        <v>113</v>
      </c>
      <c r="B30" s="80" t="s">
        <v>30</v>
      </c>
      <c r="C30" s="79" t="s">
        <v>89</v>
      </c>
      <c r="D30" s="79" t="s">
        <v>201</v>
      </c>
      <c r="E30" s="83" t="s">
        <v>113</v>
      </c>
      <c r="F30" s="77"/>
      <c r="G30" s="77"/>
      <c r="H30" s="77"/>
      <c r="I30" s="81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ht="14.25" customHeight="1" x14ac:dyDescent="0.2">
      <c r="A31" s="79" t="s">
        <v>113</v>
      </c>
      <c r="B31" s="80" t="s">
        <v>114</v>
      </c>
      <c r="C31" s="79" t="s">
        <v>92</v>
      </c>
      <c r="D31" s="79" t="s">
        <v>201</v>
      </c>
      <c r="E31" s="83" t="s">
        <v>113</v>
      </c>
      <c r="F31" s="77"/>
      <c r="G31" s="77"/>
      <c r="H31" s="77"/>
      <c r="I31" s="81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</row>
    <row r="32" spans="1:24" ht="14.25" customHeight="1" x14ac:dyDescent="0.2">
      <c r="A32" s="79" t="s">
        <v>113</v>
      </c>
      <c r="B32" s="80" t="s">
        <v>222</v>
      </c>
      <c r="C32" s="79" t="s">
        <v>92</v>
      </c>
      <c r="D32" s="79" t="s">
        <v>201</v>
      </c>
      <c r="E32" s="83" t="s">
        <v>113</v>
      </c>
      <c r="F32" s="77"/>
      <c r="G32" s="77"/>
      <c r="H32" s="77"/>
      <c r="I32" s="81"/>
      <c r="J32" s="81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  <row r="33" spans="1:24" ht="14.25" customHeight="1" x14ac:dyDescent="0.2">
      <c r="A33" s="79" t="s">
        <v>115</v>
      </c>
      <c r="B33" s="132" t="s">
        <v>21</v>
      </c>
      <c r="C33" s="79" t="s">
        <v>89</v>
      </c>
      <c r="D33" s="79" t="s">
        <v>225</v>
      </c>
      <c r="E33" s="79" t="s">
        <v>115</v>
      </c>
      <c r="F33" s="77"/>
      <c r="G33" s="77"/>
      <c r="H33" s="77"/>
      <c r="I33" s="81"/>
      <c r="J33" s="82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</row>
    <row r="34" spans="1:24" ht="14.25" customHeight="1" x14ac:dyDescent="0.2">
      <c r="A34" s="79" t="s">
        <v>115</v>
      </c>
      <c r="B34" s="132" t="s">
        <v>22</v>
      </c>
      <c r="C34" s="79" t="s">
        <v>92</v>
      </c>
      <c r="D34" s="79" t="s">
        <v>116</v>
      </c>
      <c r="E34" s="79" t="s">
        <v>115</v>
      </c>
      <c r="F34" s="77"/>
      <c r="G34" s="77"/>
      <c r="H34" s="77"/>
      <c r="I34" s="81"/>
      <c r="J34" s="82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</row>
    <row r="35" spans="1:24" ht="14.25" customHeight="1" x14ac:dyDescent="0.2">
      <c r="A35" s="79" t="s">
        <v>115</v>
      </c>
      <c r="B35" s="132" t="s">
        <v>23</v>
      </c>
      <c r="C35" s="79" t="s">
        <v>89</v>
      </c>
      <c r="D35" s="79" t="s">
        <v>117</v>
      </c>
      <c r="E35" s="83" t="s">
        <v>115</v>
      </c>
      <c r="F35" s="77"/>
      <c r="G35" s="77"/>
      <c r="H35" s="77"/>
      <c r="I35" s="82"/>
      <c r="J35" s="82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</row>
    <row r="36" spans="1:24" ht="14.25" customHeight="1" x14ac:dyDescent="0.2">
      <c r="A36" s="79" t="s">
        <v>115</v>
      </c>
      <c r="B36" s="132" t="s">
        <v>223</v>
      </c>
      <c r="C36" s="79" t="s">
        <v>92</v>
      </c>
      <c r="D36" s="79" t="s">
        <v>118</v>
      </c>
      <c r="E36" s="79" t="s">
        <v>119</v>
      </c>
      <c r="F36" s="77"/>
      <c r="G36" s="77"/>
      <c r="H36" s="77"/>
      <c r="I36" s="81"/>
      <c r="J36" s="81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</row>
    <row r="37" spans="1:24" ht="14.25" customHeight="1" x14ac:dyDescent="0.2">
      <c r="A37" s="79" t="s">
        <v>115</v>
      </c>
      <c r="B37" s="132" t="s">
        <v>224</v>
      </c>
      <c r="C37" s="79" t="s">
        <v>92</v>
      </c>
      <c r="D37" s="79" t="s">
        <v>118</v>
      </c>
      <c r="E37" s="79" t="s">
        <v>119</v>
      </c>
      <c r="F37" s="77"/>
      <c r="G37" s="77"/>
      <c r="H37" s="77"/>
      <c r="I37" s="81"/>
      <c r="J37" s="81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</row>
    <row r="38" spans="1:24" ht="14.25" customHeight="1" x14ac:dyDescent="0.2">
      <c r="A38" s="77"/>
      <c r="B38" s="77"/>
      <c r="C38" s="77"/>
      <c r="D38" s="77"/>
      <c r="E38" s="77"/>
      <c r="F38" s="77"/>
      <c r="G38" s="77"/>
      <c r="H38" s="77"/>
      <c r="I38" s="81"/>
      <c r="J38" s="82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</row>
    <row r="39" spans="1:24" ht="14.25" customHeight="1" x14ac:dyDescent="0.2">
      <c r="A39" s="77"/>
      <c r="B39" s="77"/>
      <c r="C39" s="77"/>
      <c r="D39" s="77"/>
      <c r="E39" s="77"/>
      <c r="F39" s="77"/>
      <c r="G39" s="77"/>
      <c r="H39" s="77"/>
      <c r="I39" s="81"/>
      <c r="J39" s="82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</row>
    <row r="40" spans="1:24" ht="14.25" customHeight="1" x14ac:dyDescent="0.2">
      <c r="A40" s="77"/>
      <c r="B40" s="77"/>
      <c r="C40" s="77"/>
      <c r="D40" s="77"/>
      <c r="E40" s="77"/>
      <c r="F40" s="77"/>
      <c r="G40" s="77"/>
      <c r="H40" s="77"/>
      <c r="I40" s="81"/>
      <c r="J40" s="82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</row>
    <row r="41" spans="1:24" ht="14.25" customHeight="1" x14ac:dyDescent="0.2">
      <c r="A41" s="77"/>
      <c r="B41" s="77"/>
      <c r="C41" s="77"/>
      <c r="D41" s="77"/>
      <c r="E41" s="77"/>
      <c r="F41" s="77"/>
      <c r="G41" s="77"/>
      <c r="H41" s="77"/>
      <c r="I41" s="81"/>
      <c r="J41" s="82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</row>
    <row r="42" spans="1:24" ht="14.25" customHeight="1" x14ac:dyDescent="0.2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</row>
    <row r="43" spans="1:24" ht="14.25" customHeight="1" x14ac:dyDescent="0.2">
      <c r="A43" s="77"/>
      <c r="B43" s="77"/>
      <c r="C43" s="77"/>
      <c r="D43" s="84"/>
      <c r="E43" s="84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</row>
    <row r="44" spans="1:24" ht="14.25" customHeight="1" x14ac:dyDescent="0.2">
      <c r="A44" s="77"/>
      <c r="B44" s="77"/>
      <c r="C44" s="77"/>
      <c r="D44" s="84"/>
      <c r="E44" s="84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</row>
    <row r="45" spans="1:24" ht="14.25" customHeight="1" x14ac:dyDescent="0.2">
      <c r="A45" s="77"/>
      <c r="B45" s="77"/>
      <c r="C45" s="77"/>
      <c r="D45" s="84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</row>
    <row r="46" spans="1:24" ht="14.25" customHeight="1" x14ac:dyDescent="0.2">
      <c r="A46" s="77"/>
      <c r="B46" s="77"/>
      <c r="C46" s="77"/>
      <c r="D46" s="85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</row>
    <row r="47" spans="1:24" ht="14.25" customHeight="1" x14ac:dyDescent="0.2">
      <c r="A47" s="77"/>
      <c r="B47" s="77"/>
      <c r="C47" s="77"/>
      <c r="D47" s="85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</row>
    <row r="48" spans="1:24" ht="14.25" customHeight="1" x14ac:dyDescent="0.2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</row>
    <row r="49" spans="1:24" ht="14.25" customHeight="1" x14ac:dyDescent="0.2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</row>
    <row r="50" spans="1:24" ht="14.25" customHeight="1" x14ac:dyDescent="0.2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</row>
    <row r="51" spans="1:24" ht="14.25" customHeight="1" x14ac:dyDescent="0.2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</row>
    <row r="52" spans="1:24" ht="14.25" customHeight="1" x14ac:dyDescent="0.2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</row>
    <row r="53" spans="1:24" ht="14.25" customHeight="1" x14ac:dyDescent="0.2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</row>
    <row r="54" spans="1:24" ht="14.25" customHeight="1" x14ac:dyDescent="0.2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</row>
    <row r="55" spans="1:24" ht="14.25" customHeight="1" x14ac:dyDescent="0.2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</row>
    <row r="56" spans="1:24" ht="14.25" customHeight="1" x14ac:dyDescent="0.2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</row>
    <row r="57" spans="1:24" ht="14.25" customHeight="1" x14ac:dyDescent="0.2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</row>
    <row r="58" spans="1:24" ht="14.25" customHeight="1" x14ac:dyDescent="0.2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</row>
    <row r="59" spans="1:24" ht="14.25" customHeight="1" x14ac:dyDescent="0.2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</row>
    <row r="60" spans="1:24" ht="14.25" customHeight="1" x14ac:dyDescent="0.2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</row>
    <row r="61" spans="1:24" ht="14.25" customHeight="1" x14ac:dyDescent="0.2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</row>
    <row r="62" spans="1:24" ht="14.25" customHeight="1" x14ac:dyDescent="0.2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</row>
    <row r="63" spans="1:24" ht="14.25" customHeight="1" x14ac:dyDescent="0.2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</row>
    <row r="64" spans="1:24" ht="14.25" customHeight="1" x14ac:dyDescent="0.2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</row>
    <row r="65" spans="1:24" ht="14.25" customHeight="1" x14ac:dyDescent="0.2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</row>
    <row r="66" spans="1:24" ht="14.25" customHeight="1" x14ac:dyDescent="0.2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</row>
    <row r="67" spans="1:24" ht="14.25" customHeight="1" x14ac:dyDescent="0.2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</row>
    <row r="68" spans="1:24" ht="14.25" customHeight="1" x14ac:dyDescent="0.2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</row>
    <row r="69" spans="1:24" ht="14.25" customHeight="1" x14ac:dyDescent="0.2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</row>
    <row r="70" spans="1:24" ht="14.25" customHeight="1" x14ac:dyDescent="0.2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</row>
    <row r="71" spans="1:24" ht="14.25" customHeight="1" x14ac:dyDescent="0.2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</row>
    <row r="72" spans="1:24" ht="14.25" customHeight="1" x14ac:dyDescent="0.2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</row>
    <row r="73" spans="1:24" ht="14.25" customHeight="1" x14ac:dyDescent="0.2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</row>
    <row r="74" spans="1:24" ht="14.25" customHeight="1" x14ac:dyDescent="0.2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</row>
    <row r="75" spans="1:24" ht="14.25" customHeight="1" x14ac:dyDescent="0.2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</row>
    <row r="76" spans="1:24" ht="14.25" customHeight="1" x14ac:dyDescent="0.2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</row>
    <row r="77" spans="1:24" ht="14.25" customHeight="1" x14ac:dyDescent="0.2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</row>
    <row r="78" spans="1:24" ht="14.25" customHeight="1" x14ac:dyDescent="0.2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</row>
    <row r="79" spans="1:24" ht="14.25" customHeight="1" x14ac:dyDescent="0.2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</row>
    <row r="80" spans="1:24" ht="14.25" customHeight="1" x14ac:dyDescent="0.2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</row>
    <row r="81" spans="1:24" ht="14.25" customHeight="1" x14ac:dyDescent="0.2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</row>
    <row r="82" spans="1:24" ht="14.25" customHeight="1" x14ac:dyDescent="0.2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</row>
    <row r="83" spans="1:24" ht="14.25" customHeight="1" x14ac:dyDescent="0.2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</row>
    <row r="84" spans="1:24" ht="14.25" customHeight="1" x14ac:dyDescent="0.2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</row>
    <row r="85" spans="1:24" ht="14.25" customHeight="1" x14ac:dyDescent="0.2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</row>
    <row r="86" spans="1:24" ht="14.25" customHeight="1" x14ac:dyDescent="0.2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</row>
    <row r="87" spans="1:24" ht="14.25" customHeight="1" x14ac:dyDescent="0.2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14.25" customHeight="1" x14ac:dyDescent="0.2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14.25" customHeight="1" x14ac:dyDescent="0.2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14.25" customHeight="1" x14ac:dyDescent="0.2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14.25" customHeight="1" x14ac:dyDescent="0.2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14.25" customHeight="1" x14ac:dyDescent="0.2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14.25" customHeight="1" x14ac:dyDescent="0.2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14.25" customHeight="1" x14ac:dyDescent="0.2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14.25" customHeight="1" x14ac:dyDescent="0.2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14.25" customHeight="1" x14ac:dyDescent="0.2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14.25" customHeight="1" x14ac:dyDescent="0.2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14.25" customHeight="1" x14ac:dyDescent="0.2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14.25" customHeight="1" x14ac:dyDescent="0.2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14.25" customHeight="1" x14ac:dyDescent="0.2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14.25" customHeight="1" x14ac:dyDescent="0.2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14.25" customHeight="1" x14ac:dyDescent="0.2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14.25" customHeight="1" x14ac:dyDescent="0.2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14.25" customHeight="1" x14ac:dyDescent="0.2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14.25" customHeight="1" x14ac:dyDescent="0.2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14.25" customHeight="1" x14ac:dyDescent="0.2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ht="14.25" customHeight="1" x14ac:dyDescent="0.2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14.25" customHeight="1" x14ac:dyDescent="0.2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14.25" customHeight="1" x14ac:dyDescent="0.2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ht="14.25" customHeight="1" x14ac:dyDescent="0.2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  <row r="111" spans="1:24" ht="14.25" customHeight="1" x14ac:dyDescent="0.2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</row>
    <row r="112" spans="1:24" ht="14.25" customHeight="1" x14ac:dyDescent="0.2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</row>
    <row r="113" spans="1:24" ht="14.25" customHeight="1" x14ac:dyDescent="0.2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</row>
    <row r="114" spans="1:24" ht="14.25" customHeight="1" x14ac:dyDescent="0.2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</row>
    <row r="115" spans="1:24" ht="14.25" customHeight="1" x14ac:dyDescent="0.2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</row>
    <row r="116" spans="1:24" ht="14.25" customHeight="1" x14ac:dyDescent="0.2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</row>
    <row r="117" spans="1:24" ht="14.25" customHeight="1" x14ac:dyDescent="0.2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</row>
    <row r="118" spans="1:24" ht="14.25" customHeight="1" x14ac:dyDescent="0.2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</row>
    <row r="119" spans="1:24" ht="14.25" customHeight="1" x14ac:dyDescent="0.2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</row>
    <row r="120" spans="1:24" ht="14.25" customHeight="1" x14ac:dyDescent="0.2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</row>
    <row r="121" spans="1:24" ht="14.25" customHeight="1" x14ac:dyDescent="0.2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</row>
    <row r="122" spans="1:24" ht="14.25" customHeight="1" x14ac:dyDescent="0.2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</row>
    <row r="123" spans="1:24" ht="14.25" customHeight="1" x14ac:dyDescent="0.2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</row>
    <row r="124" spans="1:24" ht="14.25" customHeight="1" x14ac:dyDescent="0.2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</row>
    <row r="125" spans="1:24" ht="14.25" customHeight="1" x14ac:dyDescent="0.2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</row>
    <row r="126" spans="1:24" ht="14.25" customHeight="1" x14ac:dyDescent="0.2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</row>
    <row r="127" spans="1:24" ht="14.25" customHeight="1" x14ac:dyDescent="0.2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</row>
    <row r="128" spans="1:24" ht="14.25" customHeight="1" x14ac:dyDescent="0.2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</row>
    <row r="129" spans="1:24" ht="14.25" customHeight="1" x14ac:dyDescent="0.2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</row>
    <row r="130" spans="1:24" ht="14.25" customHeight="1" x14ac:dyDescent="0.2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</row>
    <row r="131" spans="1:24" ht="14.25" customHeight="1" x14ac:dyDescent="0.2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</row>
    <row r="132" spans="1:24" ht="14.25" customHeight="1" x14ac:dyDescent="0.2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</row>
    <row r="133" spans="1:24" ht="14.25" customHeight="1" x14ac:dyDescent="0.2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</row>
    <row r="134" spans="1:24" ht="14.25" customHeight="1" x14ac:dyDescent="0.2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</row>
    <row r="135" spans="1:24" ht="14.25" customHeight="1" x14ac:dyDescent="0.2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</row>
    <row r="136" spans="1:24" ht="14.25" customHeight="1" x14ac:dyDescent="0.2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</row>
    <row r="137" spans="1:24" ht="14.25" customHeight="1" x14ac:dyDescent="0.2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</row>
    <row r="138" spans="1:24" ht="14.25" customHeight="1" x14ac:dyDescent="0.2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</row>
    <row r="139" spans="1:24" ht="14.25" customHeight="1" x14ac:dyDescent="0.2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</row>
    <row r="140" spans="1:24" ht="14.25" customHeight="1" x14ac:dyDescent="0.2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</row>
    <row r="141" spans="1:24" ht="14.25" customHeight="1" x14ac:dyDescent="0.2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</row>
    <row r="142" spans="1:24" ht="14.25" customHeight="1" x14ac:dyDescent="0.2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</row>
    <row r="143" spans="1:24" ht="14.25" customHeight="1" x14ac:dyDescent="0.2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</row>
    <row r="144" spans="1:24" ht="14.25" customHeight="1" x14ac:dyDescent="0.2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</row>
    <row r="145" spans="1:24" ht="14.25" customHeight="1" x14ac:dyDescent="0.2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</row>
    <row r="146" spans="1:24" ht="14.25" customHeight="1" x14ac:dyDescent="0.2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</row>
    <row r="147" spans="1:24" ht="14.25" customHeight="1" x14ac:dyDescent="0.2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</row>
    <row r="148" spans="1:24" ht="14.25" customHeight="1" x14ac:dyDescent="0.2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</row>
    <row r="149" spans="1:24" ht="14.25" customHeight="1" x14ac:dyDescent="0.2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</row>
    <row r="150" spans="1:24" ht="14.25" customHeight="1" x14ac:dyDescent="0.2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</row>
    <row r="151" spans="1:24" ht="14.25" customHeight="1" x14ac:dyDescent="0.2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</row>
    <row r="152" spans="1:24" ht="14.25" customHeight="1" x14ac:dyDescent="0.2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</row>
    <row r="153" spans="1:24" ht="14.25" customHeight="1" x14ac:dyDescent="0.2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</row>
    <row r="154" spans="1:24" ht="14.25" customHeight="1" x14ac:dyDescent="0.2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</row>
    <row r="155" spans="1:24" ht="14.25" customHeight="1" x14ac:dyDescent="0.2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</row>
    <row r="156" spans="1:24" ht="14.25" customHeight="1" x14ac:dyDescent="0.2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</row>
    <row r="157" spans="1:24" ht="14.25" customHeight="1" x14ac:dyDescent="0.2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</row>
    <row r="158" spans="1:24" ht="14.25" customHeight="1" x14ac:dyDescent="0.2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</row>
    <row r="159" spans="1:24" ht="14.25" customHeight="1" x14ac:dyDescent="0.2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</row>
    <row r="160" spans="1:24" ht="14.25" customHeight="1" x14ac:dyDescent="0.2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</row>
    <row r="161" spans="1:24" ht="14.25" customHeight="1" x14ac:dyDescent="0.2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</row>
    <row r="162" spans="1:24" ht="14.25" customHeight="1" x14ac:dyDescent="0.2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</row>
    <row r="163" spans="1:24" ht="14.25" customHeight="1" x14ac:dyDescent="0.2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</row>
    <row r="164" spans="1:24" ht="14.25" customHeight="1" x14ac:dyDescent="0.2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</row>
    <row r="165" spans="1:24" ht="14.25" customHeight="1" x14ac:dyDescent="0.2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</row>
    <row r="166" spans="1:24" ht="14.25" customHeight="1" x14ac:dyDescent="0.2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</row>
    <row r="167" spans="1:24" ht="14.25" customHeight="1" x14ac:dyDescent="0.2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</row>
    <row r="168" spans="1:24" ht="14.25" customHeight="1" x14ac:dyDescent="0.2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</row>
    <row r="169" spans="1:24" ht="14.25" customHeight="1" x14ac:dyDescent="0.2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</row>
    <row r="170" spans="1:24" ht="14.25" customHeight="1" x14ac:dyDescent="0.2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</row>
    <row r="171" spans="1:24" ht="14.25" customHeight="1" x14ac:dyDescent="0.2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</row>
    <row r="172" spans="1:24" ht="14.25" customHeight="1" x14ac:dyDescent="0.2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</row>
    <row r="173" spans="1:24" ht="14.25" customHeight="1" x14ac:dyDescent="0.2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</row>
    <row r="174" spans="1:24" ht="14.25" customHeight="1" x14ac:dyDescent="0.2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</row>
    <row r="175" spans="1:24" ht="14.25" customHeight="1" x14ac:dyDescent="0.2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</row>
    <row r="176" spans="1:24" ht="14.25" customHeight="1" x14ac:dyDescent="0.2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</row>
    <row r="177" spans="1:24" ht="14.25" customHeight="1" x14ac:dyDescent="0.2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</row>
    <row r="178" spans="1:24" ht="14.25" customHeight="1" x14ac:dyDescent="0.2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</row>
    <row r="179" spans="1:24" ht="14.25" customHeight="1" x14ac:dyDescent="0.2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</row>
    <row r="180" spans="1:24" ht="14.25" customHeight="1" x14ac:dyDescent="0.2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</row>
    <row r="181" spans="1:24" ht="14.25" customHeight="1" x14ac:dyDescent="0.2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</row>
    <row r="182" spans="1:24" ht="14.25" customHeight="1" x14ac:dyDescent="0.2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</row>
    <row r="183" spans="1:24" ht="14.25" customHeight="1" x14ac:dyDescent="0.2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</row>
    <row r="184" spans="1:24" ht="14.25" customHeight="1" x14ac:dyDescent="0.2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</row>
    <row r="185" spans="1:24" ht="14.25" customHeight="1" x14ac:dyDescent="0.2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</row>
    <row r="186" spans="1:24" ht="14.25" customHeight="1" x14ac:dyDescent="0.2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</row>
    <row r="187" spans="1:24" ht="14.25" customHeight="1" x14ac:dyDescent="0.2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</row>
    <row r="188" spans="1:24" ht="14.25" customHeight="1" x14ac:dyDescent="0.2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</row>
    <row r="189" spans="1:24" ht="14.25" customHeight="1" x14ac:dyDescent="0.2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</row>
    <row r="190" spans="1:24" ht="14.25" customHeight="1" x14ac:dyDescent="0.2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</row>
    <row r="191" spans="1:24" ht="14.25" customHeight="1" x14ac:dyDescent="0.2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</row>
    <row r="192" spans="1:24" ht="14.25" customHeight="1" x14ac:dyDescent="0.2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</row>
    <row r="193" spans="1:24" ht="14.25" customHeight="1" x14ac:dyDescent="0.2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</row>
    <row r="194" spans="1:24" ht="14.25" customHeight="1" x14ac:dyDescent="0.2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</row>
    <row r="195" spans="1:24" ht="14.25" customHeight="1" x14ac:dyDescent="0.2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</row>
    <row r="196" spans="1:24" ht="14.25" customHeight="1" x14ac:dyDescent="0.2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</row>
    <row r="197" spans="1:24" ht="14.25" customHeight="1" x14ac:dyDescent="0.2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</row>
    <row r="198" spans="1:24" ht="14.25" customHeight="1" x14ac:dyDescent="0.2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</row>
    <row r="199" spans="1:24" ht="14.25" customHeight="1" x14ac:dyDescent="0.2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</row>
    <row r="200" spans="1:24" ht="14.25" customHeight="1" x14ac:dyDescent="0.2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</row>
    <row r="201" spans="1:24" ht="14.25" customHeight="1" x14ac:dyDescent="0.2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</row>
    <row r="202" spans="1:24" ht="14.25" customHeight="1" x14ac:dyDescent="0.2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</row>
    <row r="203" spans="1:24" ht="14.25" customHeight="1" x14ac:dyDescent="0.2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</row>
    <row r="204" spans="1:24" ht="14.25" customHeight="1" x14ac:dyDescent="0.2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</row>
    <row r="205" spans="1:24" ht="14.25" customHeight="1" x14ac:dyDescent="0.2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</row>
    <row r="206" spans="1:24" ht="14.25" customHeight="1" x14ac:dyDescent="0.2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</row>
    <row r="207" spans="1:24" ht="14.25" customHeight="1" x14ac:dyDescent="0.2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</row>
    <row r="208" spans="1:24" ht="14.25" customHeight="1" x14ac:dyDescent="0.2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</row>
    <row r="209" spans="1:24" ht="14.25" customHeight="1" x14ac:dyDescent="0.2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</row>
    <row r="210" spans="1:24" ht="14.25" customHeight="1" x14ac:dyDescent="0.2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</row>
    <row r="211" spans="1:24" ht="14.25" customHeight="1" x14ac:dyDescent="0.2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</row>
    <row r="212" spans="1:24" ht="14.25" customHeight="1" x14ac:dyDescent="0.2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</row>
    <row r="213" spans="1:24" ht="14.25" customHeight="1" x14ac:dyDescent="0.2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</row>
    <row r="214" spans="1:24" ht="14.25" customHeight="1" x14ac:dyDescent="0.2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</row>
    <row r="215" spans="1:24" ht="14.25" customHeight="1" x14ac:dyDescent="0.2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</row>
    <row r="216" spans="1:24" ht="14.25" customHeight="1" x14ac:dyDescent="0.2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</row>
    <row r="217" spans="1:24" ht="14.25" customHeight="1" x14ac:dyDescent="0.2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</row>
    <row r="218" spans="1:24" ht="14.25" customHeight="1" x14ac:dyDescent="0.2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</row>
    <row r="219" spans="1:24" ht="14.25" customHeight="1" x14ac:dyDescent="0.2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</row>
    <row r="220" spans="1:24" ht="14.25" customHeight="1" x14ac:dyDescent="0.2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</row>
    <row r="221" spans="1:24" ht="14.25" customHeight="1" x14ac:dyDescent="0.2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</row>
    <row r="222" spans="1:24" ht="14.25" customHeight="1" x14ac:dyDescent="0.2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</row>
    <row r="223" spans="1:24" ht="14.25" customHeight="1" x14ac:dyDescent="0.2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</row>
    <row r="224" spans="1:24" ht="14.25" customHeight="1" x14ac:dyDescent="0.2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</row>
    <row r="225" spans="1:24" ht="14.25" customHeight="1" x14ac:dyDescent="0.2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</row>
    <row r="226" spans="1:24" ht="14.25" customHeight="1" x14ac:dyDescent="0.2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</row>
    <row r="227" spans="1:24" ht="14.25" customHeight="1" x14ac:dyDescent="0.2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</row>
    <row r="228" spans="1:24" ht="14.25" customHeight="1" x14ac:dyDescent="0.2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</row>
    <row r="229" spans="1:24" ht="14.25" customHeight="1" x14ac:dyDescent="0.2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</row>
    <row r="230" spans="1:24" ht="14.25" customHeight="1" x14ac:dyDescent="0.2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</row>
    <row r="231" spans="1:24" ht="14.25" customHeight="1" x14ac:dyDescent="0.2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</row>
    <row r="232" spans="1:24" ht="14.25" customHeight="1" x14ac:dyDescent="0.2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</row>
    <row r="233" spans="1:24" ht="14.25" customHeight="1" x14ac:dyDescent="0.2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</row>
    <row r="234" spans="1:24" ht="14.25" customHeight="1" x14ac:dyDescent="0.2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</row>
    <row r="235" spans="1:24" ht="14.25" customHeight="1" x14ac:dyDescent="0.2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</row>
    <row r="236" spans="1:24" ht="14.25" customHeight="1" x14ac:dyDescent="0.2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</row>
    <row r="237" spans="1:24" ht="14.25" customHeight="1" x14ac:dyDescent="0.2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</row>
    <row r="238" spans="1:24" ht="14.25" customHeight="1" x14ac:dyDescent="0.2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</row>
    <row r="239" spans="1:24" ht="14.25" customHeight="1" x14ac:dyDescent="0.2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</row>
    <row r="240" spans="1:24" ht="14.25" customHeight="1" x14ac:dyDescent="0.2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</row>
    <row r="241" spans="1:24" ht="14.25" customHeight="1" x14ac:dyDescent="0.2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</row>
    <row r="242" spans="1:24" ht="14.25" customHeight="1" x14ac:dyDescent="0.2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</row>
    <row r="243" spans="1:24" ht="14.25" customHeight="1" x14ac:dyDescent="0.2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</row>
    <row r="244" spans="1:24" ht="14.25" customHeight="1" x14ac:dyDescent="0.2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</row>
    <row r="245" spans="1:24" ht="14.25" customHeight="1" x14ac:dyDescent="0.2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</row>
    <row r="246" spans="1:24" ht="14.25" customHeight="1" x14ac:dyDescent="0.2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</row>
    <row r="247" spans="1:24" ht="14.25" customHeight="1" x14ac:dyDescent="0.2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</row>
    <row r="248" spans="1:24" ht="14.25" customHeight="1" x14ac:dyDescent="0.2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</row>
    <row r="249" spans="1:24" ht="14.25" customHeight="1" x14ac:dyDescent="0.2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</row>
    <row r="250" spans="1:24" ht="14.25" customHeight="1" x14ac:dyDescent="0.2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</row>
    <row r="251" spans="1:24" ht="14.25" customHeight="1" x14ac:dyDescent="0.2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</row>
    <row r="252" spans="1:24" ht="14.25" customHeight="1" x14ac:dyDescent="0.2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</row>
    <row r="253" spans="1:24" ht="14.25" customHeight="1" x14ac:dyDescent="0.2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</row>
    <row r="254" spans="1:24" ht="14.25" customHeight="1" x14ac:dyDescent="0.2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</row>
    <row r="255" spans="1:24" ht="14.25" customHeight="1" x14ac:dyDescent="0.2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</row>
    <row r="256" spans="1:24" ht="14.25" customHeight="1" x14ac:dyDescent="0.2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</row>
    <row r="257" spans="1:24" ht="14.25" customHeight="1" x14ac:dyDescent="0.2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</row>
    <row r="258" spans="1:24" ht="14.25" customHeight="1" x14ac:dyDescent="0.2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</row>
    <row r="259" spans="1:24" ht="14.25" customHeight="1" x14ac:dyDescent="0.2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</row>
    <row r="260" spans="1:24" ht="14.25" customHeight="1" x14ac:dyDescent="0.2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</row>
    <row r="261" spans="1:24" ht="14.25" customHeight="1" x14ac:dyDescent="0.2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</row>
    <row r="262" spans="1:24" ht="14.25" customHeight="1" x14ac:dyDescent="0.2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</row>
    <row r="263" spans="1:24" ht="14.25" customHeight="1" x14ac:dyDescent="0.2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</row>
    <row r="264" spans="1:24" ht="14.25" customHeight="1" x14ac:dyDescent="0.2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</row>
    <row r="265" spans="1:24" ht="14.25" customHeight="1" x14ac:dyDescent="0.2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</row>
    <row r="266" spans="1:24" ht="14.25" customHeight="1" x14ac:dyDescent="0.2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</row>
    <row r="267" spans="1:24" ht="14.25" customHeight="1" x14ac:dyDescent="0.2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</row>
    <row r="268" spans="1:24" ht="14.25" customHeight="1" x14ac:dyDescent="0.2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</row>
    <row r="269" spans="1:24" ht="14.25" customHeight="1" x14ac:dyDescent="0.2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</row>
    <row r="270" spans="1:24" ht="14.25" customHeight="1" x14ac:dyDescent="0.2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</row>
    <row r="271" spans="1:24" ht="14.25" customHeight="1" x14ac:dyDescent="0.2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</row>
    <row r="272" spans="1:24" ht="14.25" customHeight="1" x14ac:dyDescent="0.2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</row>
    <row r="273" spans="1:24" ht="14.25" customHeight="1" x14ac:dyDescent="0.2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</row>
    <row r="274" spans="1:24" ht="14.25" customHeight="1" x14ac:dyDescent="0.2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</row>
    <row r="275" spans="1:24" ht="14.25" customHeight="1" x14ac:dyDescent="0.2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</row>
    <row r="276" spans="1:24" ht="14.25" customHeight="1" x14ac:dyDescent="0.2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</row>
    <row r="277" spans="1:24" ht="14.25" customHeight="1" x14ac:dyDescent="0.2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</row>
    <row r="278" spans="1:24" ht="14.25" customHeight="1" x14ac:dyDescent="0.2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</row>
    <row r="279" spans="1:24" ht="14.25" customHeight="1" x14ac:dyDescent="0.2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</row>
    <row r="280" spans="1:24" ht="14.25" customHeight="1" x14ac:dyDescent="0.2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</row>
    <row r="281" spans="1:24" ht="14.25" customHeight="1" x14ac:dyDescent="0.2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</row>
    <row r="282" spans="1:24" ht="14.25" customHeight="1" x14ac:dyDescent="0.2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</row>
    <row r="283" spans="1:24" ht="14.25" customHeight="1" x14ac:dyDescent="0.2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</row>
    <row r="284" spans="1:24" ht="14.25" customHeight="1" x14ac:dyDescent="0.2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</row>
    <row r="285" spans="1:24" ht="14.25" customHeight="1" x14ac:dyDescent="0.2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</row>
    <row r="286" spans="1:24" ht="14.25" customHeight="1" x14ac:dyDescent="0.2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</row>
    <row r="287" spans="1:24" ht="14.25" customHeight="1" x14ac:dyDescent="0.2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</row>
    <row r="288" spans="1:24" ht="14.25" customHeight="1" x14ac:dyDescent="0.2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</row>
    <row r="289" spans="1:24" ht="14.25" customHeight="1" x14ac:dyDescent="0.2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</row>
    <row r="290" spans="1:24" ht="14.25" customHeight="1" x14ac:dyDescent="0.2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</row>
    <row r="291" spans="1:24" ht="14.25" customHeight="1" x14ac:dyDescent="0.2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</row>
    <row r="292" spans="1:24" ht="14.25" customHeight="1" x14ac:dyDescent="0.2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</row>
    <row r="293" spans="1:24" ht="14.25" customHeight="1" x14ac:dyDescent="0.2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</row>
    <row r="294" spans="1:24" ht="14.25" customHeight="1" x14ac:dyDescent="0.2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</row>
    <row r="295" spans="1:24" ht="14.25" customHeight="1" x14ac:dyDescent="0.2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</row>
    <row r="296" spans="1:24" ht="14.25" customHeight="1" x14ac:dyDescent="0.2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</row>
    <row r="297" spans="1:24" ht="14.25" customHeight="1" x14ac:dyDescent="0.2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</row>
    <row r="298" spans="1:24" ht="14.25" customHeight="1" x14ac:dyDescent="0.2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</row>
    <row r="299" spans="1:24" ht="14.25" customHeight="1" x14ac:dyDescent="0.2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</row>
    <row r="300" spans="1:24" ht="14.25" customHeight="1" x14ac:dyDescent="0.2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</row>
    <row r="301" spans="1:24" ht="14.25" customHeight="1" x14ac:dyDescent="0.2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</row>
    <row r="302" spans="1:24" ht="14.25" customHeight="1" x14ac:dyDescent="0.2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</row>
    <row r="303" spans="1:24" ht="14.25" customHeight="1" x14ac:dyDescent="0.2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</row>
    <row r="304" spans="1:24" ht="14.25" customHeight="1" x14ac:dyDescent="0.2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</row>
    <row r="305" spans="1:24" ht="14.25" customHeight="1" x14ac:dyDescent="0.2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</row>
    <row r="306" spans="1:24" ht="14.25" customHeight="1" x14ac:dyDescent="0.2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</row>
    <row r="307" spans="1:24" ht="14.25" customHeight="1" x14ac:dyDescent="0.2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</row>
    <row r="308" spans="1:24" ht="14.25" customHeight="1" x14ac:dyDescent="0.2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</row>
    <row r="309" spans="1:24" ht="14.25" customHeight="1" x14ac:dyDescent="0.2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</row>
    <row r="310" spans="1:24" ht="14.25" customHeight="1" x14ac:dyDescent="0.2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</row>
    <row r="311" spans="1:24" ht="14.25" customHeight="1" x14ac:dyDescent="0.2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</row>
    <row r="312" spans="1:24" ht="14.25" customHeight="1" x14ac:dyDescent="0.2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</row>
    <row r="313" spans="1:24" ht="14.25" customHeight="1" x14ac:dyDescent="0.2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</row>
    <row r="314" spans="1:24" ht="14.25" customHeight="1" x14ac:dyDescent="0.2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</row>
    <row r="315" spans="1:24" ht="14.25" customHeight="1" x14ac:dyDescent="0.2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</row>
    <row r="316" spans="1:24" ht="14.25" customHeight="1" x14ac:dyDescent="0.2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</row>
    <row r="317" spans="1:24" ht="14.25" customHeight="1" x14ac:dyDescent="0.2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</row>
    <row r="318" spans="1:24" ht="14.25" customHeight="1" x14ac:dyDescent="0.2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</row>
    <row r="319" spans="1:24" ht="14.25" customHeight="1" x14ac:dyDescent="0.2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</row>
    <row r="320" spans="1:24" ht="14.25" customHeight="1" x14ac:dyDescent="0.2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</row>
    <row r="321" spans="1:24" ht="14.25" customHeight="1" x14ac:dyDescent="0.2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</row>
    <row r="322" spans="1:24" ht="14.25" customHeight="1" x14ac:dyDescent="0.2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</row>
    <row r="323" spans="1:24" ht="14.25" customHeight="1" x14ac:dyDescent="0.2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</row>
    <row r="324" spans="1:24" ht="14.25" customHeight="1" x14ac:dyDescent="0.2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</row>
    <row r="325" spans="1:24" ht="14.25" customHeight="1" x14ac:dyDescent="0.2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</row>
    <row r="326" spans="1:24" ht="14.25" customHeight="1" x14ac:dyDescent="0.2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</row>
    <row r="327" spans="1:24" ht="14.25" customHeight="1" x14ac:dyDescent="0.2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</row>
    <row r="328" spans="1:24" ht="14.25" customHeight="1" x14ac:dyDescent="0.2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</row>
    <row r="329" spans="1:24" ht="14.25" customHeight="1" x14ac:dyDescent="0.2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</row>
    <row r="330" spans="1:24" ht="14.25" customHeight="1" x14ac:dyDescent="0.2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</row>
    <row r="331" spans="1:24" ht="14.25" customHeight="1" x14ac:dyDescent="0.2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</row>
    <row r="332" spans="1:24" ht="14.25" customHeight="1" x14ac:dyDescent="0.2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</row>
    <row r="333" spans="1:24" ht="14.25" customHeight="1" x14ac:dyDescent="0.2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</row>
    <row r="334" spans="1:24" ht="14.25" customHeight="1" x14ac:dyDescent="0.2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</row>
    <row r="335" spans="1:24" ht="14.25" customHeight="1" x14ac:dyDescent="0.2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</row>
    <row r="336" spans="1:24" ht="14.25" customHeight="1" x14ac:dyDescent="0.2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</row>
    <row r="337" spans="1:24" ht="14.25" customHeight="1" x14ac:dyDescent="0.2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</row>
    <row r="338" spans="1:24" ht="14.25" customHeight="1" x14ac:dyDescent="0.2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</row>
    <row r="339" spans="1:24" ht="14.25" customHeight="1" x14ac:dyDescent="0.2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</row>
    <row r="340" spans="1:24" ht="14.25" customHeight="1" x14ac:dyDescent="0.2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</row>
    <row r="341" spans="1:24" ht="14.25" customHeight="1" x14ac:dyDescent="0.2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</row>
    <row r="342" spans="1:24" ht="14.25" customHeight="1" x14ac:dyDescent="0.2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</row>
    <row r="343" spans="1:24" ht="14.25" customHeight="1" x14ac:dyDescent="0.2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</row>
    <row r="344" spans="1:24" ht="14.25" customHeight="1" x14ac:dyDescent="0.2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</row>
    <row r="345" spans="1:24" ht="14.25" customHeight="1" x14ac:dyDescent="0.2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</row>
    <row r="346" spans="1:24" ht="14.25" customHeight="1" x14ac:dyDescent="0.2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</row>
    <row r="347" spans="1:24" ht="14.25" customHeight="1" x14ac:dyDescent="0.2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</row>
    <row r="348" spans="1:24" ht="14.25" customHeight="1" x14ac:dyDescent="0.2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</row>
    <row r="349" spans="1:24" ht="14.25" customHeight="1" x14ac:dyDescent="0.2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</row>
    <row r="350" spans="1:24" ht="14.25" customHeight="1" x14ac:dyDescent="0.2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</row>
    <row r="351" spans="1:24" ht="14.25" customHeight="1" x14ac:dyDescent="0.2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</row>
    <row r="352" spans="1:24" ht="14.25" customHeight="1" x14ac:dyDescent="0.2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</row>
    <row r="353" spans="1:24" ht="14.25" customHeight="1" x14ac:dyDescent="0.2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</row>
    <row r="354" spans="1:24" ht="14.25" customHeight="1" x14ac:dyDescent="0.2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</row>
    <row r="355" spans="1:24" ht="14.25" customHeight="1" x14ac:dyDescent="0.2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</row>
    <row r="356" spans="1:24" ht="14.25" customHeight="1" x14ac:dyDescent="0.2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</row>
    <row r="357" spans="1:24" ht="14.25" customHeight="1" x14ac:dyDescent="0.2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</row>
    <row r="358" spans="1:24" ht="14.25" customHeight="1" x14ac:dyDescent="0.2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</row>
    <row r="359" spans="1:24" ht="14.25" customHeight="1" x14ac:dyDescent="0.2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</row>
    <row r="360" spans="1:24" ht="14.25" customHeight="1" x14ac:dyDescent="0.2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</row>
    <row r="361" spans="1:24" ht="14.25" customHeight="1" x14ac:dyDescent="0.2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</row>
    <row r="362" spans="1:24" ht="14.25" customHeight="1" x14ac:dyDescent="0.2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</row>
    <row r="363" spans="1:24" ht="14.25" customHeight="1" x14ac:dyDescent="0.2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</row>
    <row r="364" spans="1:24" ht="14.25" customHeight="1" x14ac:dyDescent="0.2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</row>
    <row r="365" spans="1:24" ht="14.25" customHeight="1" x14ac:dyDescent="0.2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</row>
    <row r="366" spans="1:24" ht="14.25" customHeight="1" x14ac:dyDescent="0.2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</row>
    <row r="367" spans="1:24" ht="14.25" customHeight="1" x14ac:dyDescent="0.2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</row>
    <row r="368" spans="1:24" ht="14.25" customHeight="1" x14ac:dyDescent="0.2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</row>
    <row r="369" spans="1:24" ht="14.25" customHeight="1" x14ac:dyDescent="0.2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</row>
    <row r="370" spans="1:24" ht="14.25" customHeight="1" x14ac:dyDescent="0.2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</row>
    <row r="371" spans="1:24" ht="14.25" customHeight="1" x14ac:dyDescent="0.2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</row>
    <row r="372" spans="1:24" ht="14.25" customHeight="1" x14ac:dyDescent="0.2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</row>
    <row r="373" spans="1:24" ht="14.25" customHeight="1" x14ac:dyDescent="0.2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</row>
    <row r="374" spans="1:24" ht="14.25" customHeight="1" x14ac:dyDescent="0.2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</row>
    <row r="375" spans="1:24" ht="14.25" customHeight="1" x14ac:dyDescent="0.2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</row>
    <row r="376" spans="1:24" ht="14.25" customHeight="1" x14ac:dyDescent="0.2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</row>
    <row r="377" spans="1:24" ht="14.25" customHeight="1" x14ac:dyDescent="0.2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</row>
    <row r="378" spans="1:24" ht="14.25" customHeight="1" x14ac:dyDescent="0.2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</row>
    <row r="379" spans="1:24" ht="14.25" customHeight="1" x14ac:dyDescent="0.2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</row>
    <row r="380" spans="1:24" ht="14.25" customHeight="1" x14ac:dyDescent="0.2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</row>
    <row r="381" spans="1:24" ht="14.25" customHeight="1" x14ac:dyDescent="0.2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</row>
    <row r="382" spans="1:24" ht="14.25" customHeight="1" x14ac:dyDescent="0.2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</row>
    <row r="383" spans="1:24" ht="14.25" customHeight="1" x14ac:dyDescent="0.2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</row>
    <row r="384" spans="1:24" ht="14.25" customHeight="1" x14ac:dyDescent="0.2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</row>
    <row r="385" spans="1:24" ht="14.25" customHeight="1" x14ac:dyDescent="0.2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</row>
    <row r="386" spans="1:24" ht="14.25" customHeight="1" x14ac:dyDescent="0.2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</row>
    <row r="387" spans="1:24" ht="14.25" customHeight="1" x14ac:dyDescent="0.2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</row>
    <row r="388" spans="1:24" ht="14.25" customHeight="1" x14ac:dyDescent="0.2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</row>
    <row r="389" spans="1:24" ht="14.25" customHeight="1" x14ac:dyDescent="0.2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</row>
    <row r="390" spans="1:24" ht="14.25" customHeight="1" x14ac:dyDescent="0.2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</row>
    <row r="391" spans="1:24" ht="14.25" customHeight="1" x14ac:dyDescent="0.2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</row>
    <row r="392" spans="1:24" ht="14.25" customHeight="1" x14ac:dyDescent="0.2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</row>
    <row r="393" spans="1:24" ht="14.25" customHeight="1" x14ac:dyDescent="0.2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</row>
    <row r="394" spans="1:24" ht="14.25" customHeight="1" x14ac:dyDescent="0.2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</row>
    <row r="395" spans="1:24" ht="14.25" customHeight="1" x14ac:dyDescent="0.2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</row>
    <row r="396" spans="1:24" ht="14.25" customHeight="1" x14ac:dyDescent="0.2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</row>
    <row r="397" spans="1:24" ht="14.25" customHeight="1" x14ac:dyDescent="0.2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</row>
    <row r="398" spans="1:24" ht="14.25" customHeight="1" x14ac:dyDescent="0.2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</row>
    <row r="399" spans="1:24" ht="14.25" customHeight="1" x14ac:dyDescent="0.2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</row>
    <row r="400" spans="1:24" ht="14.25" customHeight="1" x14ac:dyDescent="0.2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</row>
    <row r="401" spans="1:24" ht="14.25" customHeight="1" x14ac:dyDescent="0.2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</row>
    <row r="402" spans="1:24" ht="14.25" customHeight="1" x14ac:dyDescent="0.2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</row>
    <row r="403" spans="1:24" ht="14.25" customHeight="1" x14ac:dyDescent="0.2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</row>
    <row r="404" spans="1:24" ht="14.25" customHeight="1" x14ac:dyDescent="0.2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</row>
    <row r="405" spans="1:24" ht="14.25" customHeight="1" x14ac:dyDescent="0.2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</row>
    <row r="406" spans="1:24" ht="14.25" customHeight="1" x14ac:dyDescent="0.2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</row>
    <row r="407" spans="1:24" ht="14.25" customHeight="1" x14ac:dyDescent="0.2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</row>
    <row r="408" spans="1:24" ht="14.25" customHeight="1" x14ac:dyDescent="0.2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</row>
    <row r="409" spans="1:24" ht="14.25" customHeight="1" x14ac:dyDescent="0.2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</row>
    <row r="410" spans="1:24" ht="14.25" customHeight="1" x14ac:dyDescent="0.2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</row>
    <row r="411" spans="1:24" ht="14.25" customHeight="1" x14ac:dyDescent="0.2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</row>
    <row r="412" spans="1:24" ht="14.25" customHeight="1" x14ac:dyDescent="0.2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</row>
    <row r="413" spans="1:24" ht="14.25" customHeight="1" x14ac:dyDescent="0.2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</row>
    <row r="414" spans="1:24" ht="14.25" customHeight="1" x14ac:dyDescent="0.2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</row>
    <row r="415" spans="1:24" ht="14.25" customHeight="1" x14ac:dyDescent="0.2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</row>
    <row r="416" spans="1:24" ht="14.25" customHeight="1" x14ac:dyDescent="0.2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</row>
    <row r="417" spans="1:24" ht="14.25" customHeight="1" x14ac:dyDescent="0.2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</row>
    <row r="418" spans="1:24" ht="14.25" customHeight="1" x14ac:dyDescent="0.2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</row>
    <row r="419" spans="1:24" ht="14.25" customHeight="1" x14ac:dyDescent="0.2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</row>
    <row r="420" spans="1:24" ht="14.25" customHeight="1" x14ac:dyDescent="0.2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</row>
    <row r="421" spans="1:24" ht="14.25" customHeight="1" x14ac:dyDescent="0.2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</row>
    <row r="422" spans="1:24" ht="14.25" customHeight="1" x14ac:dyDescent="0.2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</row>
    <row r="423" spans="1:24" ht="14.25" customHeight="1" x14ac:dyDescent="0.2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</row>
    <row r="424" spans="1:24" ht="14.25" customHeight="1" x14ac:dyDescent="0.2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</row>
    <row r="425" spans="1:24" ht="14.25" customHeight="1" x14ac:dyDescent="0.2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</row>
    <row r="426" spans="1:24" ht="14.25" customHeight="1" x14ac:dyDescent="0.2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</row>
    <row r="427" spans="1:24" ht="14.25" customHeight="1" x14ac:dyDescent="0.2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</row>
    <row r="428" spans="1:24" ht="14.25" customHeight="1" x14ac:dyDescent="0.2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</row>
    <row r="429" spans="1:24" ht="14.25" customHeight="1" x14ac:dyDescent="0.2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</row>
    <row r="430" spans="1:24" ht="14.25" customHeight="1" x14ac:dyDescent="0.2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</row>
    <row r="431" spans="1:24" ht="14.25" customHeight="1" x14ac:dyDescent="0.2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</row>
    <row r="432" spans="1:24" ht="14.25" customHeight="1" x14ac:dyDescent="0.2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</row>
    <row r="433" spans="1:24" ht="14.25" customHeight="1" x14ac:dyDescent="0.2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</row>
    <row r="434" spans="1:24" ht="14.25" customHeight="1" x14ac:dyDescent="0.2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</row>
    <row r="435" spans="1:24" ht="14.25" customHeight="1" x14ac:dyDescent="0.2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</row>
    <row r="436" spans="1:24" ht="14.25" customHeight="1" x14ac:dyDescent="0.2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</row>
    <row r="437" spans="1:24" ht="14.25" customHeight="1" x14ac:dyDescent="0.2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</row>
    <row r="438" spans="1:24" ht="14.25" customHeight="1" x14ac:dyDescent="0.2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</row>
    <row r="439" spans="1:24" ht="14.25" customHeight="1" x14ac:dyDescent="0.2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</row>
    <row r="440" spans="1:24" ht="14.25" customHeight="1" x14ac:dyDescent="0.2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</row>
    <row r="441" spans="1:24" ht="14.25" customHeight="1" x14ac:dyDescent="0.2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</row>
    <row r="442" spans="1:24" ht="14.25" customHeight="1" x14ac:dyDescent="0.2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</row>
    <row r="443" spans="1:24" ht="14.25" customHeight="1" x14ac:dyDescent="0.2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</row>
    <row r="444" spans="1:24" ht="14.25" customHeight="1" x14ac:dyDescent="0.2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</row>
    <row r="445" spans="1:24" ht="14.25" customHeight="1" x14ac:dyDescent="0.2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</row>
    <row r="446" spans="1:24" ht="14.25" customHeight="1" x14ac:dyDescent="0.2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</row>
    <row r="447" spans="1:24" ht="14.25" customHeight="1" x14ac:dyDescent="0.2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</row>
    <row r="448" spans="1:24" ht="14.25" customHeight="1" x14ac:dyDescent="0.2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</row>
    <row r="449" spans="1:24" ht="14.25" customHeight="1" x14ac:dyDescent="0.2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</row>
    <row r="450" spans="1:24" ht="14.25" customHeight="1" x14ac:dyDescent="0.2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</row>
    <row r="451" spans="1:24" ht="14.25" customHeight="1" x14ac:dyDescent="0.2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</row>
    <row r="452" spans="1:24" ht="14.25" customHeight="1" x14ac:dyDescent="0.2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</row>
    <row r="453" spans="1:24" ht="14.25" customHeight="1" x14ac:dyDescent="0.2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</row>
    <row r="454" spans="1:24" ht="14.25" customHeight="1" x14ac:dyDescent="0.2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</row>
    <row r="455" spans="1:24" ht="14.25" customHeight="1" x14ac:dyDescent="0.2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</row>
    <row r="456" spans="1:24" ht="14.25" customHeight="1" x14ac:dyDescent="0.2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</row>
    <row r="457" spans="1:24" ht="14.25" customHeight="1" x14ac:dyDescent="0.2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</row>
    <row r="458" spans="1:24" ht="14.25" customHeight="1" x14ac:dyDescent="0.2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</row>
    <row r="459" spans="1:24" ht="14.25" customHeight="1" x14ac:dyDescent="0.2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</row>
    <row r="460" spans="1:24" ht="14.25" customHeight="1" x14ac:dyDescent="0.2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</row>
    <row r="461" spans="1:24" ht="14.25" customHeight="1" x14ac:dyDescent="0.2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</row>
    <row r="462" spans="1:24" ht="14.25" customHeight="1" x14ac:dyDescent="0.2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</row>
    <row r="463" spans="1:24" ht="14.25" customHeight="1" x14ac:dyDescent="0.2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</row>
    <row r="464" spans="1:24" ht="14.25" customHeight="1" x14ac:dyDescent="0.2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</row>
    <row r="465" spans="1:24" ht="14.25" customHeight="1" x14ac:dyDescent="0.2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</row>
    <row r="466" spans="1:24" ht="14.25" customHeight="1" x14ac:dyDescent="0.2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</row>
    <row r="467" spans="1:24" ht="14.25" customHeight="1" x14ac:dyDescent="0.2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</row>
    <row r="468" spans="1:24" ht="14.25" customHeight="1" x14ac:dyDescent="0.2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</row>
    <row r="469" spans="1:24" ht="14.25" customHeight="1" x14ac:dyDescent="0.2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</row>
    <row r="470" spans="1:24" ht="14.25" customHeight="1" x14ac:dyDescent="0.2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</row>
    <row r="471" spans="1:24" ht="14.25" customHeight="1" x14ac:dyDescent="0.2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</row>
    <row r="472" spans="1:24" ht="14.25" customHeight="1" x14ac:dyDescent="0.2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</row>
    <row r="473" spans="1:24" ht="14.25" customHeight="1" x14ac:dyDescent="0.2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</row>
    <row r="474" spans="1:24" ht="14.25" customHeight="1" x14ac:dyDescent="0.2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</row>
    <row r="475" spans="1:24" ht="14.25" customHeight="1" x14ac:dyDescent="0.2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</row>
    <row r="476" spans="1:24" ht="14.25" customHeight="1" x14ac:dyDescent="0.2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</row>
    <row r="477" spans="1:24" ht="14.25" customHeight="1" x14ac:dyDescent="0.2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</row>
    <row r="478" spans="1:24" ht="14.25" customHeight="1" x14ac:dyDescent="0.2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</row>
    <row r="479" spans="1:24" ht="14.25" customHeight="1" x14ac:dyDescent="0.2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</row>
    <row r="480" spans="1:24" ht="14.25" customHeight="1" x14ac:dyDescent="0.2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</row>
    <row r="481" spans="1:24" ht="14.25" customHeight="1" x14ac:dyDescent="0.2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</row>
    <row r="482" spans="1:24" ht="14.25" customHeight="1" x14ac:dyDescent="0.2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</row>
    <row r="483" spans="1:24" ht="14.25" customHeight="1" x14ac:dyDescent="0.2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</row>
    <row r="484" spans="1:24" ht="14.25" customHeight="1" x14ac:dyDescent="0.2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</row>
    <row r="485" spans="1:24" ht="14.25" customHeight="1" x14ac:dyDescent="0.2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</row>
    <row r="486" spans="1:24" ht="14.25" customHeight="1" x14ac:dyDescent="0.2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</row>
    <row r="487" spans="1:24" ht="14.25" customHeight="1" x14ac:dyDescent="0.2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</row>
    <row r="488" spans="1:24" ht="14.25" customHeight="1" x14ac:dyDescent="0.2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</row>
    <row r="489" spans="1:24" ht="14.25" customHeight="1" x14ac:dyDescent="0.2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</row>
    <row r="490" spans="1:24" ht="14.25" customHeight="1" x14ac:dyDescent="0.2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</row>
    <row r="491" spans="1:24" ht="14.25" customHeight="1" x14ac:dyDescent="0.2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</row>
    <row r="492" spans="1:24" ht="14.25" customHeight="1" x14ac:dyDescent="0.2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</row>
    <row r="493" spans="1:24" ht="14.25" customHeight="1" x14ac:dyDescent="0.2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</row>
    <row r="494" spans="1:24" ht="14.25" customHeight="1" x14ac:dyDescent="0.2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</row>
    <row r="495" spans="1:24" ht="14.25" customHeight="1" x14ac:dyDescent="0.2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</row>
    <row r="496" spans="1:24" ht="14.25" customHeight="1" x14ac:dyDescent="0.2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</row>
    <row r="497" spans="1:24" ht="14.25" customHeight="1" x14ac:dyDescent="0.2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</row>
    <row r="498" spans="1:24" ht="14.25" customHeight="1" x14ac:dyDescent="0.2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</row>
    <row r="499" spans="1:24" ht="14.25" customHeight="1" x14ac:dyDescent="0.2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</row>
    <row r="500" spans="1:24" ht="14.25" customHeight="1" x14ac:dyDescent="0.2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</row>
    <row r="501" spans="1:24" ht="14.25" customHeight="1" x14ac:dyDescent="0.2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</row>
    <row r="502" spans="1:24" ht="14.25" customHeight="1" x14ac:dyDescent="0.2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</row>
    <row r="503" spans="1:24" ht="14.25" customHeight="1" x14ac:dyDescent="0.2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</row>
    <row r="504" spans="1:24" ht="14.25" customHeight="1" x14ac:dyDescent="0.2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</row>
    <row r="505" spans="1:24" ht="14.25" customHeight="1" x14ac:dyDescent="0.2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</row>
    <row r="506" spans="1:24" ht="14.25" customHeight="1" x14ac:dyDescent="0.2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</row>
    <row r="507" spans="1:24" ht="14.25" customHeight="1" x14ac:dyDescent="0.2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</row>
    <row r="508" spans="1:24" ht="14.25" customHeight="1" x14ac:dyDescent="0.2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</row>
    <row r="509" spans="1:24" ht="14.25" customHeight="1" x14ac:dyDescent="0.2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</row>
    <row r="510" spans="1:24" ht="14.25" customHeight="1" x14ac:dyDescent="0.2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</row>
    <row r="511" spans="1:24" ht="14.25" customHeight="1" x14ac:dyDescent="0.2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</row>
    <row r="512" spans="1:24" ht="14.25" customHeight="1" x14ac:dyDescent="0.2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</row>
    <row r="513" spans="1:24" ht="14.25" customHeight="1" x14ac:dyDescent="0.2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</row>
    <row r="514" spans="1:24" ht="14.25" customHeight="1" x14ac:dyDescent="0.2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</row>
    <row r="515" spans="1:24" ht="14.25" customHeight="1" x14ac:dyDescent="0.2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</row>
    <row r="516" spans="1:24" ht="14.25" customHeight="1" x14ac:dyDescent="0.2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</row>
    <row r="517" spans="1:24" ht="14.25" customHeight="1" x14ac:dyDescent="0.2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</row>
    <row r="518" spans="1:24" ht="14.25" customHeight="1" x14ac:dyDescent="0.2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</row>
    <row r="519" spans="1:24" ht="14.25" customHeight="1" x14ac:dyDescent="0.2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</row>
    <row r="520" spans="1:24" ht="14.25" customHeight="1" x14ac:dyDescent="0.2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</row>
    <row r="521" spans="1:24" ht="14.25" customHeight="1" x14ac:dyDescent="0.2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</row>
    <row r="522" spans="1:24" ht="14.25" customHeight="1" x14ac:dyDescent="0.2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</row>
    <row r="523" spans="1:24" ht="14.25" customHeight="1" x14ac:dyDescent="0.2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</row>
    <row r="524" spans="1:24" ht="14.25" customHeight="1" x14ac:dyDescent="0.2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</row>
    <row r="525" spans="1:24" ht="14.25" customHeight="1" x14ac:dyDescent="0.2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</row>
    <row r="526" spans="1:24" ht="14.25" customHeight="1" x14ac:dyDescent="0.2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</row>
    <row r="527" spans="1:24" ht="14.25" customHeight="1" x14ac:dyDescent="0.2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</row>
    <row r="528" spans="1:24" ht="14.25" customHeight="1" x14ac:dyDescent="0.2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</row>
    <row r="529" spans="1:24" ht="14.25" customHeight="1" x14ac:dyDescent="0.2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</row>
    <row r="530" spans="1:24" ht="14.25" customHeight="1" x14ac:dyDescent="0.2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</row>
    <row r="531" spans="1:24" ht="14.25" customHeight="1" x14ac:dyDescent="0.2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</row>
    <row r="532" spans="1:24" ht="14.25" customHeight="1" x14ac:dyDescent="0.2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</row>
    <row r="533" spans="1:24" ht="14.25" customHeight="1" x14ac:dyDescent="0.2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</row>
    <row r="534" spans="1:24" ht="14.25" customHeight="1" x14ac:dyDescent="0.2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</row>
    <row r="535" spans="1:24" ht="14.25" customHeight="1" x14ac:dyDescent="0.2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</row>
    <row r="536" spans="1:24" ht="14.25" customHeight="1" x14ac:dyDescent="0.2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</row>
    <row r="537" spans="1:24" ht="14.25" customHeight="1" x14ac:dyDescent="0.2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</row>
    <row r="538" spans="1:24" ht="14.25" customHeight="1" x14ac:dyDescent="0.2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</row>
    <row r="539" spans="1:24" ht="14.25" customHeight="1" x14ac:dyDescent="0.2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</row>
    <row r="540" spans="1:24" ht="14.25" customHeight="1" x14ac:dyDescent="0.2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</row>
    <row r="541" spans="1:24" ht="14.25" customHeight="1" x14ac:dyDescent="0.2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</row>
    <row r="542" spans="1:24" ht="14.25" customHeight="1" x14ac:dyDescent="0.2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</row>
    <row r="543" spans="1:24" ht="14.25" customHeight="1" x14ac:dyDescent="0.2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</row>
    <row r="544" spans="1:24" ht="14.25" customHeight="1" x14ac:dyDescent="0.2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</row>
    <row r="545" spans="1:24" ht="14.25" customHeight="1" x14ac:dyDescent="0.2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</row>
    <row r="546" spans="1:24" ht="14.25" customHeight="1" x14ac:dyDescent="0.2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</row>
    <row r="547" spans="1:24" ht="14.25" customHeight="1" x14ac:dyDescent="0.2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</row>
    <row r="548" spans="1:24" ht="14.25" customHeight="1" x14ac:dyDescent="0.2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</row>
    <row r="549" spans="1:24" ht="14.25" customHeight="1" x14ac:dyDescent="0.2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</row>
    <row r="550" spans="1:24" ht="14.25" customHeight="1" x14ac:dyDescent="0.2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</row>
    <row r="551" spans="1:24" ht="14.25" customHeight="1" x14ac:dyDescent="0.2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</row>
    <row r="552" spans="1:24" ht="14.25" customHeight="1" x14ac:dyDescent="0.2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</row>
    <row r="553" spans="1:24" ht="14.25" customHeight="1" x14ac:dyDescent="0.2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</row>
    <row r="554" spans="1:24" ht="14.25" customHeight="1" x14ac:dyDescent="0.2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</row>
    <row r="555" spans="1:24" ht="14.25" customHeight="1" x14ac:dyDescent="0.2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</row>
    <row r="556" spans="1:24" ht="14.25" customHeight="1" x14ac:dyDescent="0.2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</row>
    <row r="557" spans="1:24" ht="14.25" customHeight="1" x14ac:dyDescent="0.2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</row>
    <row r="558" spans="1:24" ht="14.25" customHeight="1" x14ac:dyDescent="0.2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</row>
    <row r="559" spans="1:24" ht="14.25" customHeight="1" x14ac:dyDescent="0.2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</row>
    <row r="560" spans="1:24" ht="14.25" customHeight="1" x14ac:dyDescent="0.2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</row>
    <row r="561" spans="1:24" ht="14.25" customHeight="1" x14ac:dyDescent="0.2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</row>
    <row r="562" spans="1:24" ht="14.25" customHeight="1" x14ac:dyDescent="0.2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</row>
    <row r="563" spans="1:24" ht="14.25" customHeight="1" x14ac:dyDescent="0.2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</row>
    <row r="564" spans="1:24" ht="14.25" customHeight="1" x14ac:dyDescent="0.2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</row>
    <row r="565" spans="1:24" ht="14.25" customHeight="1" x14ac:dyDescent="0.2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</row>
    <row r="566" spans="1:24" ht="14.25" customHeight="1" x14ac:dyDescent="0.2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</row>
    <row r="567" spans="1:24" ht="14.25" customHeight="1" x14ac:dyDescent="0.2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</row>
    <row r="568" spans="1:24" ht="14.25" customHeight="1" x14ac:dyDescent="0.2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</row>
    <row r="569" spans="1:24" ht="14.25" customHeight="1" x14ac:dyDescent="0.2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</row>
    <row r="570" spans="1:24" ht="14.25" customHeight="1" x14ac:dyDescent="0.2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</row>
    <row r="571" spans="1:24" ht="14.25" customHeight="1" x14ac:dyDescent="0.2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</row>
    <row r="572" spans="1:24" ht="14.25" customHeight="1" x14ac:dyDescent="0.2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</row>
    <row r="573" spans="1:24" ht="14.25" customHeight="1" x14ac:dyDescent="0.2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</row>
    <row r="574" spans="1:24" ht="14.25" customHeight="1" x14ac:dyDescent="0.2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</row>
    <row r="575" spans="1:24" ht="14.25" customHeight="1" x14ac:dyDescent="0.2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</row>
    <row r="576" spans="1:24" ht="14.25" customHeight="1" x14ac:dyDescent="0.2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</row>
    <row r="577" spans="1:24" ht="14.25" customHeight="1" x14ac:dyDescent="0.2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</row>
    <row r="578" spans="1:24" ht="14.25" customHeight="1" x14ac:dyDescent="0.2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</row>
    <row r="579" spans="1:24" ht="14.25" customHeight="1" x14ac:dyDescent="0.2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</row>
    <row r="580" spans="1:24" ht="14.25" customHeight="1" x14ac:dyDescent="0.2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</row>
    <row r="581" spans="1:24" ht="14.25" customHeight="1" x14ac:dyDescent="0.2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</row>
    <row r="582" spans="1:24" ht="14.25" customHeight="1" x14ac:dyDescent="0.2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</row>
    <row r="583" spans="1:24" ht="14.25" customHeight="1" x14ac:dyDescent="0.2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</row>
    <row r="584" spans="1:24" ht="14.25" customHeight="1" x14ac:dyDescent="0.2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</row>
    <row r="585" spans="1:24" ht="14.25" customHeight="1" x14ac:dyDescent="0.2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</row>
    <row r="586" spans="1:24" ht="14.25" customHeight="1" x14ac:dyDescent="0.2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</row>
    <row r="587" spans="1:24" ht="14.25" customHeight="1" x14ac:dyDescent="0.2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</row>
    <row r="588" spans="1:24" ht="14.25" customHeight="1" x14ac:dyDescent="0.2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</row>
    <row r="589" spans="1:24" ht="14.25" customHeight="1" x14ac:dyDescent="0.2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</row>
    <row r="590" spans="1:24" ht="14.25" customHeight="1" x14ac:dyDescent="0.2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</row>
    <row r="591" spans="1:24" ht="14.25" customHeight="1" x14ac:dyDescent="0.2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</row>
    <row r="592" spans="1:24" ht="14.25" customHeight="1" x14ac:dyDescent="0.2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</row>
    <row r="593" spans="1:24" ht="14.25" customHeight="1" x14ac:dyDescent="0.2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</row>
    <row r="594" spans="1:24" ht="14.25" customHeight="1" x14ac:dyDescent="0.2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</row>
    <row r="595" spans="1:24" ht="14.25" customHeight="1" x14ac:dyDescent="0.2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</row>
    <row r="596" spans="1:24" ht="14.25" customHeight="1" x14ac:dyDescent="0.2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</row>
    <row r="597" spans="1:24" ht="14.25" customHeight="1" x14ac:dyDescent="0.2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</row>
    <row r="598" spans="1:24" ht="14.25" customHeight="1" x14ac:dyDescent="0.2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</row>
    <row r="599" spans="1:24" ht="14.25" customHeight="1" x14ac:dyDescent="0.2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</row>
    <row r="600" spans="1:24" ht="14.25" customHeight="1" x14ac:dyDescent="0.2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</row>
    <row r="601" spans="1:24" ht="14.25" customHeight="1" x14ac:dyDescent="0.2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</row>
    <row r="602" spans="1:24" ht="14.25" customHeight="1" x14ac:dyDescent="0.2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</row>
    <row r="603" spans="1:24" ht="14.25" customHeight="1" x14ac:dyDescent="0.2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</row>
    <row r="604" spans="1:24" ht="14.25" customHeight="1" x14ac:dyDescent="0.2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</row>
    <row r="605" spans="1:24" ht="14.25" customHeight="1" x14ac:dyDescent="0.2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</row>
    <row r="606" spans="1:24" ht="14.25" customHeight="1" x14ac:dyDescent="0.2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</row>
    <row r="607" spans="1:24" ht="14.25" customHeight="1" x14ac:dyDescent="0.2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</row>
    <row r="608" spans="1:24" ht="14.25" customHeight="1" x14ac:dyDescent="0.2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</row>
    <row r="609" spans="1:24" ht="14.25" customHeight="1" x14ac:dyDescent="0.2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</row>
    <row r="610" spans="1:24" ht="14.25" customHeight="1" x14ac:dyDescent="0.2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</row>
    <row r="611" spans="1:24" ht="14.25" customHeight="1" x14ac:dyDescent="0.2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</row>
    <row r="612" spans="1:24" ht="14.25" customHeight="1" x14ac:dyDescent="0.2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</row>
    <row r="613" spans="1:24" ht="14.25" customHeight="1" x14ac:dyDescent="0.2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</row>
    <row r="614" spans="1:24" ht="14.25" customHeight="1" x14ac:dyDescent="0.2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</row>
    <row r="615" spans="1:24" ht="14.25" customHeight="1" x14ac:dyDescent="0.2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</row>
    <row r="616" spans="1:24" ht="14.25" customHeight="1" x14ac:dyDescent="0.2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</row>
    <row r="617" spans="1:24" ht="14.25" customHeight="1" x14ac:dyDescent="0.2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</row>
    <row r="618" spans="1:24" ht="14.25" customHeight="1" x14ac:dyDescent="0.2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</row>
    <row r="619" spans="1:24" ht="14.25" customHeight="1" x14ac:dyDescent="0.2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</row>
    <row r="620" spans="1:24" ht="14.25" customHeight="1" x14ac:dyDescent="0.2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</row>
    <row r="621" spans="1:24" ht="14.25" customHeight="1" x14ac:dyDescent="0.2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</row>
    <row r="622" spans="1:24" ht="14.25" customHeight="1" x14ac:dyDescent="0.2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</row>
    <row r="623" spans="1:24" ht="14.25" customHeight="1" x14ac:dyDescent="0.2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</row>
    <row r="624" spans="1:24" ht="14.25" customHeight="1" x14ac:dyDescent="0.2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</row>
    <row r="625" spans="1:24" ht="14.25" customHeight="1" x14ac:dyDescent="0.2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</row>
    <row r="626" spans="1:24" ht="14.25" customHeight="1" x14ac:dyDescent="0.2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</row>
    <row r="627" spans="1:24" ht="14.25" customHeight="1" x14ac:dyDescent="0.2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</row>
    <row r="628" spans="1:24" ht="14.25" customHeight="1" x14ac:dyDescent="0.2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</row>
    <row r="629" spans="1:24" ht="14.25" customHeight="1" x14ac:dyDescent="0.2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</row>
    <row r="630" spans="1:24" ht="14.25" customHeight="1" x14ac:dyDescent="0.2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</row>
    <row r="631" spans="1:24" ht="14.25" customHeight="1" x14ac:dyDescent="0.2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</row>
    <row r="632" spans="1:24" ht="14.25" customHeight="1" x14ac:dyDescent="0.2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</row>
    <row r="633" spans="1:24" ht="14.25" customHeight="1" x14ac:dyDescent="0.2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</row>
    <row r="634" spans="1:24" ht="14.25" customHeight="1" x14ac:dyDescent="0.2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</row>
    <row r="635" spans="1:24" ht="14.25" customHeight="1" x14ac:dyDescent="0.2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</row>
    <row r="636" spans="1:24" ht="14.25" customHeight="1" x14ac:dyDescent="0.2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</row>
    <row r="637" spans="1:24" ht="14.25" customHeight="1" x14ac:dyDescent="0.2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</row>
    <row r="638" spans="1:24" ht="14.25" customHeight="1" x14ac:dyDescent="0.2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</row>
    <row r="639" spans="1:24" ht="14.25" customHeight="1" x14ac:dyDescent="0.2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</row>
    <row r="640" spans="1:24" ht="14.25" customHeight="1" x14ac:dyDescent="0.2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</row>
    <row r="641" spans="1:24" ht="14.25" customHeight="1" x14ac:dyDescent="0.2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</row>
    <row r="642" spans="1:24" ht="14.25" customHeight="1" x14ac:dyDescent="0.2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</row>
    <row r="643" spans="1:24" ht="14.25" customHeight="1" x14ac:dyDescent="0.2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</row>
    <row r="644" spans="1:24" ht="14.25" customHeight="1" x14ac:dyDescent="0.2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</row>
    <row r="645" spans="1:24" ht="14.25" customHeight="1" x14ac:dyDescent="0.2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</row>
    <row r="646" spans="1:24" ht="14.25" customHeight="1" x14ac:dyDescent="0.2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</row>
    <row r="647" spans="1:24" ht="14.25" customHeight="1" x14ac:dyDescent="0.2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</row>
    <row r="648" spans="1:24" ht="14.25" customHeight="1" x14ac:dyDescent="0.2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</row>
    <row r="649" spans="1:24" ht="14.25" customHeight="1" x14ac:dyDescent="0.2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</row>
    <row r="650" spans="1:24" ht="14.25" customHeight="1" x14ac:dyDescent="0.2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</row>
    <row r="651" spans="1:24" ht="14.25" customHeight="1" x14ac:dyDescent="0.2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</row>
    <row r="652" spans="1:24" ht="14.25" customHeight="1" x14ac:dyDescent="0.2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</row>
    <row r="653" spans="1:24" ht="14.25" customHeight="1" x14ac:dyDescent="0.2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</row>
    <row r="654" spans="1:24" ht="14.25" customHeight="1" x14ac:dyDescent="0.2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</row>
    <row r="655" spans="1:24" ht="14.25" customHeight="1" x14ac:dyDescent="0.2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</row>
    <row r="656" spans="1:24" ht="14.25" customHeight="1" x14ac:dyDescent="0.2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</row>
    <row r="657" spans="1:24" ht="14.25" customHeight="1" x14ac:dyDescent="0.2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</row>
    <row r="658" spans="1:24" ht="14.25" customHeight="1" x14ac:dyDescent="0.2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</row>
    <row r="659" spans="1:24" ht="14.25" customHeight="1" x14ac:dyDescent="0.2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</row>
    <row r="660" spans="1:24" ht="14.25" customHeight="1" x14ac:dyDescent="0.2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</row>
    <row r="661" spans="1:24" ht="14.25" customHeight="1" x14ac:dyDescent="0.2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</row>
    <row r="662" spans="1:24" ht="14.25" customHeight="1" x14ac:dyDescent="0.2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</row>
    <row r="663" spans="1:24" ht="14.25" customHeight="1" x14ac:dyDescent="0.2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</row>
    <row r="664" spans="1:24" ht="14.25" customHeight="1" x14ac:dyDescent="0.2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</row>
    <row r="665" spans="1:24" ht="14.25" customHeight="1" x14ac:dyDescent="0.2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</row>
    <row r="666" spans="1:24" ht="14.25" customHeight="1" x14ac:dyDescent="0.2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</row>
    <row r="667" spans="1:24" ht="14.25" customHeight="1" x14ac:dyDescent="0.2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</row>
    <row r="668" spans="1:24" ht="14.25" customHeight="1" x14ac:dyDescent="0.2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</row>
    <row r="669" spans="1:24" ht="14.25" customHeight="1" x14ac:dyDescent="0.2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</row>
    <row r="670" spans="1:24" ht="14.25" customHeight="1" x14ac:dyDescent="0.2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</row>
    <row r="671" spans="1:24" ht="14.25" customHeight="1" x14ac:dyDescent="0.2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</row>
    <row r="672" spans="1:24" ht="14.25" customHeight="1" x14ac:dyDescent="0.2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</row>
    <row r="673" spans="1:24" ht="14.25" customHeight="1" x14ac:dyDescent="0.2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</row>
    <row r="674" spans="1:24" ht="14.25" customHeight="1" x14ac:dyDescent="0.2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</row>
    <row r="675" spans="1:24" ht="14.25" customHeight="1" x14ac:dyDescent="0.2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</row>
    <row r="676" spans="1:24" ht="14.25" customHeight="1" x14ac:dyDescent="0.2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</row>
    <row r="677" spans="1:24" ht="14.25" customHeight="1" x14ac:dyDescent="0.2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</row>
    <row r="678" spans="1:24" ht="14.25" customHeight="1" x14ac:dyDescent="0.2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</row>
    <row r="679" spans="1:24" ht="14.25" customHeight="1" x14ac:dyDescent="0.2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</row>
    <row r="680" spans="1:24" ht="14.25" customHeight="1" x14ac:dyDescent="0.2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</row>
    <row r="681" spans="1:24" ht="14.25" customHeight="1" x14ac:dyDescent="0.2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</row>
    <row r="682" spans="1:24" ht="14.25" customHeight="1" x14ac:dyDescent="0.2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</row>
    <row r="683" spans="1:24" ht="14.25" customHeight="1" x14ac:dyDescent="0.2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</row>
    <row r="684" spans="1:24" ht="14.25" customHeight="1" x14ac:dyDescent="0.2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</row>
    <row r="685" spans="1:24" ht="14.25" customHeight="1" x14ac:dyDescent="0.2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</row>
    <row r="686" spans="1:24" ht="14.25" customHeight="1" x14ac:dyDescent="0.2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</row>
    <row r="687" spans="1:24" ht="14.25" customHeight="1" x14ac:dyDescent="0.2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</row>
    <row r="688" spans="1:24" ht="14.25" customHeight="1" x14ac:dyDescent="0.2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</row>
    <row r="689" spans="1:24" ht="14.25" customHeight="1" x14ac:dyDescent="0.2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</row>
    <row r="690" spans="1:24" ht="14.25" customHeight="1" x14ac:dyDescent="0.2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</row>
    <row r="691" spans="1:24" ht="14.25" customHeight="1" x14ac:dyDescent="0.2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</row>
    <row r="692" spans="1:24" ht="14.25" customHeight="1" x14ac:dyDescent="0.2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</row>
    <row r="693" spans="1:24" ht="14.25" customHeight="1" x14ac:dyDescent="0.2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</row>
    <row r="694" spans="1:24" ht="14.25" customHeight="1" x14ac:dyDescent="0.2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</row>
    <row r="695" spans="1:24" ht="14.25" customHeight="1" x14ac:dyDescent="0.2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</row>
    <row r="696" spans="1:24" ht="14.25" customHeight="1" x14ac:dyDescent="0.2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</row>
    <row r="697" spans="1:24" ht="14.25" customHeight="1" x14ac:dyDescent="0.2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</row>
    <row r="698" spans="1:24" ht="14.25" customHeight="1" x14ac:dyDescent="0.2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</row>
    <row r="699" spans="1:24" ht="14.25" customHeight="1" x14ac:dyDescent="0.2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</row>
    <row r="700" spans="1:24" ht="14.25" customHeight="1" x14ac:dyDescent="0.2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</row>
    <row r="701" spans="1:24" ht="14.25" customHeight="1" x14ac:dyDescent="0.2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</row>
    <row r="702" spans="1:24" ht="14.25" customHeight="1" x14ac:dyDescent="0.2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</row>
    <row r="703" spans="1:24" ht="14.25" customHeight="1" x14ac:dyDescent="0.2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</row>
    <row r="704" spans="1:24" ht="14.25" customHeight="1" x14ac:dyDescent="0.2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</row>
    <row r="705" spans="1:24" ht="14.25" customHeight="1" x14ac:dyDescent="0.2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</row>
    <row r="706" spans="1:24" ht="14.25" customHeight="1" x14ac:dyDescent="0.2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</row>
    <row r="707" spans="1:24" ht="14.25" customHeight="1" x14ac:dyDescent="0.2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</row>
    <row r="708" spans="1:24" ht="14.25" customHeight="1" x14ac:dyDescent="0.2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</row>
    <row r="709" spans="1:24" ht="14.25" customHeight="1" x14ac:dyDescent="0.2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</row>
    <row r="710" spans="1:24" ht="14.25" customHeight="1" x14ac:dyDescent="0.2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</row>
    <row r="711" spans="1:24" ht="14.25" customHeight="1" x14ac:dyDescent="0.2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</row>
    <row r="712" spans="1:24" ht="14.25" customHeight="1" x14ac:dyDescent="0.2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</row>
    <row r="713" spans="1:24" ht="14.25" customHeight="1" x14ac:dyDescent="0.2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</row>
    <row r="714" spans="1:24" ht="14.25" customHeight="1" x14ac:dyDescent="0.2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</row>
    <row r="715" spans="1:24" ht="14.25" customHeight="1" x14ac:dyDescent="0.2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</row>
    <row r="716" spans="1:24" ht="14.25" customHeight="1" x14ac:dyDescent="0.2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</row>
    <row r="717" spans="1:24" ht="14.25" customHeight="1" x14ac:dyDescent="0.2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</row>
    <row r="718" spans="1:24" ht="14.25" customHeight="1" x14ac:dyDescent="0.2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</row>
    <row r="719" spans="1:24" ht="14.25" customHeight="1" x14ac:dyDescent="0.2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</row>
    <row r="720" spans="1:24" ht="14.25" customHeight="1" x14ac:dyDescent="0.2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</row>
    <row r="721" spans="1:24" ht="14.25" customHeight="1" x14ac:dyDescent="0.2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</row>
    <row r="722" spans="1:24" ht="14.25" customHeight="1" x14ac:dyDescent="0.2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</row>
    <row r="723" spans="1:24" ht="14.25" customHeight="1" x14ac:dyDescent="0.2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</row>
    <row r="724" spans="1:24" ht="14.25" customHeight="1" x14ac:dyDescent="0.2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</row>
    <row r="725" spans="1:24" ht="14.25" customHeight="1" x14ac:dyDescent="0.2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</row>
    <row r="726" spans="1:24" ht="14.25" customHeight="1" x14ac:dyDescent="0.2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</row>
    <row r="727" spans="1:24" ht="14.25" customHeight="1" x14ac:dyDescent="0.2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</row>
    <row r="728" spans="1:24" ht="14.25" customHeight="1" x14ac:dyDescent="0.2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</row>
    <row r="729" spans="1:24" ht="14.25" customHeight="1" x14ac:dyDescent="0.2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</row>
    <row r="730" spans="1:24" ht="14.25" customHeight="1" x14ac:dyDescent="0.2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</row>
    <row r="731" spans="1:24" ht="14.25" customHeight="1" x14ac:dyDescent="0.2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</row>
    <row r="732" spans="1:24" ht="14.25" customHeight="1" x14ac:dyDescent="0.2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</row>
    <row r="733" spans="1:24" ht="14.25" customHeight="1" x14ac:dyDescent="0.2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</row>
    <row r="734" spans="1:24" ht="14.25" customHeight="1" x14ac:dyDescent="0.2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</row>
    <row r="735" spans="1:24" ht="14.25" customHeight="1" x14ac:dyDescent="0.2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</row>
    <row r="736" spans="1:24" ht="14.25" customHeight="1" x14ac:dyDescent="0.2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</row>
    <row r="737" spans="1:24" ht="14.25" customHeight="1" x14ac:dyDescent="0.2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</row>
    <row r="738" spans="1:24" ht="14.25" customHeight="1" x14ac:dyDescent="0.2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</row>
    <row r="739" spans="1:24" ht="14.25" customHeight="1" x14ac:dyDescent="0.2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</row>
    <row r="740" spans="1:24" ht="14.25" customHeight="1" x14ac:dyDescent="0.2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</row>
    <row r="741" spans="1:24" ht="14.25" customHeight="1" x14ac:dyDescent="0.2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</row>
    <row r="742" spans="1:24" ht="14.25" customHeight="1" x14ac:dyDescent="0.2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</row>
    <row r="743" spans="1:24" ht="14.25" customHeight="1" x14ac:dyDescent="0.2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</row>
    <row r="744" spans="1:24" ht="14.25" customHeight="1" x14ac:dyDescent="0.2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</row>
    <row r="745" spans="1:24" ht="14.25" customHeight="1" x14ac:dyDescent="0.2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</row>
    <row r="746" spans="1:24" ht="14.25" customHeight="1" x14ac:dyDescent="0.2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</row>
    <row r="747" spans="1:24" ht="14.25" customHeight="1" x14ac:dyDescent="0.2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</row>
    <row r="748" spans="1:24" ht="14.25" customHeight="1" x14ac:dyDescent="0.2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</row>
    <row r="749" spans="1:24" ht="14.25" customHeight="1" x14ac:dyDescent="0.2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</row>
    <row r="750" spans="1:24" ht="14.25" customHeight="1" x14ac:dyDescent="0.2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</row>
    <row r="751" spans="1:24" ht="14.25" customHeight="1" x14ac:dyDescent="0.2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</row>
    <row r="752" spans="1:24" ht="14.25" customHeight="1" x14ac:dyDescent="0.2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</row>
    <row r="753" spans="1:24" ht="14.25" customHeight="1" x14ac:dyDescent="0.2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</row>
    <row r="754" spans="1:24" ht="14.25" customHeight="1" x14ac:dyDescent="0.2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</row>
    <row r="755" spans="1:24" ht="14.25" customHeight="1" x14ac:dyDescent="0.2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</row>
    <row r="756" spans="1:24" ht="14.25" customHeight="1" x14ac:dyDescent="0.2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</row>
    <row r="757" spans="1:24" ht="14.25" customHeight="1" x14ac:dyDescent="0.2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</row>
    <row r="758" spans="1:24" ht="14.25" customHeight="1" x14ac:dyDescent="0.2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</row>
    <row r="759" spans="1:24" ht="14.25" customHeight="1" x14ac:dyDescent="0.2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</row>
    <row r="760" spans="1:24" ht="14.25" customHeight="1" x14ac:dyDescent="0.2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</row>
    <row r="761" spans="1:24" ht="14.25" customHeight="1" x14ac:dyDescent="0.2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</row>
    <row r="762" spans="1:24" ht="14.25" customHeight="1" x14ac:dyDescent="0.2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</row>
    <row r="763" spans="1:24" ht="14.25" customHeight="1" x14ac:dyDescent="0.2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</row>
    <row r="764" spans="1:24" ht="14.25" customHeight="1" x14ac:dyDescent="0.2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</row>
    <row r="765" spans="1:24" ht="14.25" customHeight="1" x14ac:dyDescent="0.2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</row>
    <row r="766" spans="1:24" ht="14.25" customHeight="1" x14ac:dyDescent="0.2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</row>
    <row r="767" spans="1:24" ht="14.25" customHeight="1" x14ac:dyDescent="0.2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</row>
    <row r="768" spans="1:24" ht="14.25" customHeight="1" x14ac:dyDescent="0.2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</row>
    <row r="769" spans="1:24" ht="14.25" customHeight="1" x14ac:dyDescent="0.2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</row>
    <row r="770" spans="1:24" ht="14.25" customHeight="1" x14ac:dyDescent="0.2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</row>
    <row r="771" spans="1:24" ht="14.25" customHeight="1" x14ac:dyDescent="0.2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</row>
    <row r="772" spans="1:24" ht="14.25" customHeight="1" x14ac:dyDescent="0.2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</row>
    <row r="773" spans="1:24" ht="14.25" customHeight="1" x14ac:dyDescent="0.2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</row>
    <row r="774" spans="1:24" ht="14.25" customHeight="1" x14ac:dyDescent="0.2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</row>
    <row r="775" spans="1:24" ht="14.25" customHeight="1" x14ac:dyDescent="0.2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</row>
    <row r="776" spans="1:24" ht="14.25" customHeight="1" x14ac:dyDescent="0.2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</row>
    <row r="777" spans="1:24" ht="14.25" customHeight="1" x14ac:dyDescent="0.2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</row>
    <row r="778" spans="1:24" ht="14.25" customHeight="1" x14ac:dyDescent="0.2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</row>
    <row r="779" spans="1:24" ht="14.25" customHeight="1" x14ac:dyDescent="0.2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</row>
    <row r="780" spans="1:24" ht="14.25" customHeight="1" x14ac:dyDescent="0.2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</row>
    <row r="781" spans="1:24" ht="14.25" customHeight="1" x14ac:dyDescent="0.2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</row>
    <row r="782" spans="1:24" ht="14.25" customHeight="1" x14ac:dyDescent="0.2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</row>
    <row r="783" spans="1:24" ht="14.25" customHeight="1" x14ac:dyDescent="0.2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</row>
    <row r="784" spans="1:24" ht="14.25" customHeight="1" x14ac:dyDescent="0.2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</row>
    <row r="785" spans="1:24" ht="14.25" customHeight="1" x14ac:dyDescent="0.2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</row>
    <row r="786" spans="1:24" ht="14.25" customHeight="1" x14ac:dyDescent="0.2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</row>
    <row r="787" spans="1:24" ht="14.25" customHeight="1" x14ac:dyDescent="0.2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</row>
    <row r="788" spans="1:24" ht="14.25" customHeight="1" x14ac:dyDescent="0.2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</row>
    <row r="789" spans="1:24" ht="14.25" customHeight="1" x14ac:dyDescent="0.2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</row>
    <row r="790" spans="1:24" ht="14.25" customHeight="1" x14ac:dyDescent="0.2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</row>
    <row r="791" spans="1:24" ht="14.25" customHeight="1" x14ac:dyDescent="0.2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</row>
    <row r="792" spans="1:24" ht="14.25" customHeight="1" x14ac:dyDescent="0.2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</row>
    <row r="793" spans="1:24" ht="14.25" customHeight="1" x14ac:dyDescent="0.2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</row>
    <row r="794" spans="1:24" ht="14.25" customHeight="1" x14ac:dyDescent="0.2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</row>
    <row r="795" spans="1:24" ht="14.25" customHeight="1" x14ac:dyDescent="0.2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</row>
    <row r="796" spans="1:24" ht="14.25" customHeight="1" x14ac:dyDescent="0.2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</row>
    <row r="797" spans="1:24" ht="14.25" customHeight="1" x14ac:dyDescent="0.2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</row>
    <row r="798" spans="1:24" ht="14.25" customHeight="1" x14ac:dyDescent="0.2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</row>
    <row r="799" spans="1:24" ht="14.25" customHeight="1" x14ac:dyDescent="0.2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</row>
    <row r="800" spans="1:24" ht="14.25" customHeight="1" x14ac:dyDescent="0.2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</row>
    <row r="801" spans="1:24" ht="14.25" customHeight="1" x14ac:dyDescent="0.2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</row>
    <row r="802" spans="1:24" ht="14.25" customHeight="1" x14ac:dyDescent="0.2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</row>
    <row r="803" spans="1:24" ht="14.25" customHeight="1" x14ac:dyDescent="0.2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</row>
    <row r="804" spans="1:24" ht="14.25" customHeight="1" x14ac:dyDescent="0.2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</row>
    <row r="805" spans="1:24" ht="14.25" customHeight="1" x14ac:dyDescent="0.2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</row>
    <row r="806" spans="1:24" ht="14.25" customHeight="1" x14ac:dyDescent="0.2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</row>
    <row r="807" spans="1:24" ht="14.25" customHeight="1" x14ac:dyDescent="0.2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</row>
    <row r="808" spans="1:24" ht="14.25" customHeight="1" x14ac:dyDescent="0.2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</row>
    <row r="809" spans="1:24" ht="14.25" customHeight="1" x14ac:dyDescent="0.2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</row>
    <row r="810" spans="1:24" ht="14.25" customHeight="1" x14ac:dyDescent="0.2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</row>
    <row r="811" spans="1:24" ht="14.25" customHeight="1" x14ac:dyDescent="0.2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</row>
    <row r="812" spans="1:24" ht="14.25" customHeight="1" x14ac:dyDescent="0.2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</row>
    <row r="813" spans="1:24" ht="14.25" customHeight="1" x14ac:dyDescent="0.2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</row>
    <row r="814" spans="1:24" ht="14.25" customHeight="1" x14ac:dyDescent="0.2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</row>
    <row r="815" spans="1:24" ht="14.25" customHeight="1" x14ac:dyDescent="0.2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</row>
    <row r="816" spans="1:24" ht="14.25" customHeight="1" x14ac:dyDescent="0.2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</row>
    <row r="817" spans="1:24" ht="14.25" customHeight="1" x14ac:dyDescent="0.2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</row>
    <row r="818" spans="1:24" ht="14.25" customHeight="1" x14ac:dyDescent="0.2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</row>
    <row r="819" spans="1:24" ht="14.25" customHeight="1" x14ac:dyDescent="0.2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</row>
    <row r="820" spans="1:24" ht="14.25" customHeight="1" x14ac:dyDescent="0.2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</row>
    <row r="821" spans="1:24" ht="14.25" customHeight="1" x14ac:dyDescent="0.2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</row>
    <row r="822" spans="1:24" ht="14.25" customHeight="1" x14ac:dyDescent="0.2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</row>
    <row r="823" spans="1:24" ht="14.25" customHeight="1" x14ac:dyDescent="0.2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</row>
    <row r="824" spans="1:24" ht="14.25" customHeight="1" x14ac:dyDescent="0.2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</row>
    <row r="825" spans="1:24" ht="14.25" customHeight="1" x14ac:dyDescent="0.2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</row>
    <row r="826" spans="1:24" ht="14.25" customHeight="1" x14ac:dyDescent="0.2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</row>
    <row r="827" spans="1:24" ht="14.25" customHeight="1" x14ac:dyDescent="0.2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</row>
    <row r="828" spans="1:24" ht="14.25" customHeight="1" x14ac:dyDescent="0.2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</row>
    <row r="829" spans="1:24" ht="14.25" customHeight="1" x14ac:dyDescent="0.2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</row>
    <row r="830" spans="1:24" ht="14.25" customHeight="1" x14ac:dyDescent="0.2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</row>
    <row r="831" spans="1:24" ht="14.25" customHeight="1" x14ac:dyDescent="0.2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</row>
    <row r="832" spans="1:24" ht="14.25" customHeight="1" x14ac:dyDescent="0.2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</row>
    <row r="833" spans="1:24" ht="14.25" customHeight="1" x14ac:dyDescent="0.2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</row>
    <row r="834" spans="1:24" ht="14.25" customHeight="1" x14ac:dyDescent="0.2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</row>
    <row r="835" spans="1:24" ht="14.25" customHeight="1" x14ac:dyDescent="0.2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</row>
    <row r="836" spans="1:24" ht="14.25" customHeight="1" x14ac:dyDescent="0.2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</row>
    <row r="837" spans="1:24" ht="14.25" customHeight="1" x14ac:dyDescent="0.2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</row>
    <row r="838" spans="1:24" ht="14.25" customHeight="1" x14ac:dyDescent="0.2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</row>
    <row r="839" spans="1:24" ht="14.25" customHeight="1" x14ac:dyDescent="0.2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</row>
    <row r="840" spans="1:24" ht="14.25" customHeight="1" x14ac:dyDescent="0.2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</row>
    <row r="841" spans="1:24" ht="14.25" customHeight="1" x14ac:dyDescent="0.2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</row>
    <row r="842" spans="1:24" ht="14.25" customHeight="1" x14ac:dyDescent="0.2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</row>
    <row r="843" spans="1:24" ht="14.25" customHeight="1" x14ac:dyDescent="0.2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</row>
    <row r="844" spans="1:24" ht="14.25" customHeight="1" x14ac:dyDescent="0.2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</row>
    <row r="845" spans="1:24" ht="14.25" customHeight="1" x14ac:dyDescent="0.2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</row>
    <row r="846" spans="1:24" ht="14.25" customHeight="1" x14ac:dyDescent="0.2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</row>
    <row r="847" spans="1:24" ht="14.25" customHeight="1" x14ac:dyDescent="0.2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</row>
    <row r="848" spans="1:24" ht="14.25" customHeight="1" x14ac:dyDescent="0.2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</row>
    <row r="849" spans="1:24" ht="14.25" customHeight="1" x14ac:dyDescent="0.2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</row>
    <row r="850" spans="1:24" ht="14.25" customHeight="1" x14ac:dyDescent="0.2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</row>
    <row r="851" spans="1:24" ht="14.25" customHeight="1" x14ac:dyDescent="0.2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</row>
    <row r="852" spans="1:24" ht="14.25" customHeight="1" x14ac:dyDescent="0.2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</row>
    <row r="853" spans="1:24" ht="14.25" customHeight="1" x14ac:dyDescent="0.2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</row>
    <row r="854" spans="1:24" ht="14.25" customHeight="1" x14ac:dyDescent="0.2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</row>
    <row r="855" spans="1:24" ht="14.25" customHeight="1" x14ac:dyDescent="0.2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</row>
    <row r="856" spans="1:24" ht="14.25" customHeight="1" x14ac:dyDescent="0.2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</row>
    <row r="857" spans="1:24" ht="14.25" customHeight="1" x14ac:dyDescent="0.2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</row>
    <row r="858" spans="1:24" ht="14.25" customHeight="1" x14ac:dyDescent="0.2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</row>
    <row r="859" spans="1:24" ht="14.25" customHeight="1" x14ac:dyDescent="0.2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</row>
    <row r="860" spans="1:24" ht="14.25" customHeight="1" x14ac:dyDescent="0.2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</row>
    <row r="861" spans="1:24" ht="14.25" customHeight="1" x14ac:dyDescent="0.2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</row>
    <row r="862" spans="1:24" ht="14.25" customHeight="1" x14ac:dyDescent="0.2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</row>
    <row r="863" spans="1:24" ht="14.25" customHeight="1" x14ac:dyDescent="0.2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</row>
    <row r="864" spans="1:24" ht="14.25" customHeight="1" x14ac:dyDescent="0.2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</row>
    <row r="865" spans="1:24" ht="14.25" customHeight="1" x14ac:dyDescent="0.2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</row>
    <row r="866" spans="1:24" ht="14.25" customHeight="1" x14ac:dyDescent="0.2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</row>
    <row r="867" spans="1:24" ht="14.25" customHeight="1" x14ac:dyDescent="0.2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</row>
    <row r="868" spans="1:24" ht="14.25" customHeight="1" x14ac:dyDescent="0.2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</row>
    <row r="869" spans="1:24" ht="14.25" customHeight="1" x14ac:dyDescent="0.2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</row>
    <row r="870" spans="1:24" ht="14.25" customHeight="1" x14ac:dyDescent="0.2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</row>
    <row r="871" spans="1:24" ht="14.25" customHeight="1" x14ac:dyDescent="0.2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</row>
    <row r="872" spans="1:24" ht="14.25" customHeight="1" x14ac:dyDescent="0.2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</row>
    <row r="873" spans="1:24" ht="14.25" customHeight="1" x14ac:dyDescent="0.2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</row>
    <row r="874" spans="1:24" ht="14.25" customHeight="1" x14ac:dyDescent="0.2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</row>
    <row r="875" spans="1:24" ht="14.25" customHeight="1" x14ac:dyDescent="0.2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</row>
    <row r="876" spans="1:24" ht="14.25" customHeight="1" x14ac:dyDescent="0.2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</row>
    <row r="877" spans="1:24" ht="14.25" customHeight="1" x14ac:dyDescent="0.2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</row>
    <row r="878" spans="1:24" ht="14.25" customHeight="1" x14ac:dyDescent="0.2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</row>
    <row r="879" spans="1:24" ht="14.25" customHeight="1" x14ac:dyDescent="0.2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</row>
    <row r="880" spans="1:24" ht="14.25" customHeight="1" x14ac:dyDescent="0.2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</row>
    <row r="881" spans="1:24" ht="14.25" customHeight="1" x14ac:dyDescent="0.2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</row>
    <row r="882" spans="1:24" ht="14.25" customHeight="1" x14ac:dyDescent="0.2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</row>
    <row r="883" spans="1:24" ht="14.25" customHeight="1" x14ac:dyDescent="0.2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</row>
    <row r="884" spans="1:24" ht="14.25" customHeight="1" x14ac:dyDescent="0.2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</row>
    <row r="885" spans="1:24" ht="14.25" customHeight="1" x14ac:dyDescent="0.2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</row>
    <row r="886" spans="1:24" ht="14.25" customHeight="1" x14ac:dyDescent="0.2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</row>
    <row r="887" spans="1:24" ht="14.25" customHeight="1" x14ac:dyDescent="0.2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</row>
    <row r="888" spans="1:24" ht="14.25" customHeight="1" x14ac:dyDescent="0.2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</row>
    <row r="889" spans="1:24" ht="14.25" customHeight="1" x14ac:dyDescent="0.2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</row>
    <row r="890" spans="1:24" ht="14.25" customHeight="1" x14ac:dyDescent="0.2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</row>
    <row r="891" spans="1:24" ht="14.25" customHeight="1" x14ac:dyDescent="0.2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</row>
    <row r="892" spans="1:24" ht="14.25" customHeight="1" x14ac:dyDescent="0.2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</row>
    <row r="893" spans="1:24" ht="14.25" customHeight="1" x14ac:dyDescent="0.2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</row>
    <row r="894" spans="1:24" ht="14.25" customHeight="1" x14ac:dyDescent="0.2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</row>
    <row r="895" spans="1:24" ht="14.25" customHeight="1" x14ac:dyDescent="0.2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</row>
    <row r="896" spans="1:24" ht="14.25" customHeight="1" x14ac:dyDescent="0.2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</row>
    <row r="897" spans="1:24" ht="14.25" customHeight="1" x14ac:dyDescent="0.2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</row>
    <row r="898" spans="1:24" ht="14.25" customHeight="1" x14ac:dyDescent="0.2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</row>
    <row r="899" spans="1:24" ht="14.25" customHeight="1" x14ac:dyDescent="0.2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</row>
    <row r="900" spans="1:24" ht="14.25" customHeight="1" x14ac:dyDescent="0.2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</row>
    <row r="901" spans="1:24" ht="14.25" customHeight="1" x14ac:dyDescent="0.2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</row>
    <row r="902" spans="1:24" ht="14.25" customHeight="1" x14ac:dyDescent="0.2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</row>
    <row r="903" spans="1:24" ht="14.25" customHeight="1" x14ac:dyDescent="0.2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</row>
    <row r="904" spans="1:24" ht="14.25" customHeight="1" x14ac:dyDescent="0.2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</row>
    <row r="905" spans="1:24" ht="14.25" customHeight="1" x14ac:dyDescent="0.2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</row>
    <row r="906" spans="1:24" ht="14.25" customHeight="1" x14ac:dyDescent="0.2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</row>
    <row r="907" spans="1:24" ht="14.25" customHeight="1" x14ac:dyDescent="0.2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</row>
    <row r="908" spans="1:24" ht="14.25" customHeight="1" x14ac:dyDescent="0.2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</row>
    <row r="909" spans="1:24" ht="14.25" customHeight="1" x14ac:dyDescent="0.2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</row>
    <row r="910" spans="1:24" ht="14.25" customHeight="1" x14ac:dyDescent="0.2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</row>
    <row r="911" spans="1:24" ht="14.25" customHeight="1" x14ac:dyDescent="0.2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</row>
    <row r="912" spans="1:24" ht="14.25" customHeight="1" x14ac:dyDescent="0.2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</row>
    <row r="913" spans="1:24" ht="14.25" customHeight="1" x14ac:dyDescent="0.2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</row>
    <row r="914" spans="1:24" ht="14.25" customHeight="1" x14ac:dyDescent="0.2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</row>
    <row r="915" spans="1:24" ht="14.25" customHeight="1" x14ac:dyDescent="0.2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</row>
    <row r="916" spans="1:24" ht="14.25" customHeight="1" x14ac:dyDescent="0.2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</row>
    <row r="917" spans="1:24" ht="14.25" customHeight="1" x14ac:dyDescent="0.2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</row>
    <row r="918" spans="1:24" ht="14.25" customHeight="1" x14ac:dyDescent="0.2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</row>
    <row r="919" spans="1:24" ht="14.25" customHeight="1" x14ac:dyDescent="0.2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</row>
    <row r="920" spans="1:24" ht="14.25" customHeight="1" x14ac:dyDescent="0.2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</row>
    <row r="921" spans="1:24" ht="14.25" customHeight="1" x14ac:dyDescent="0.2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</row>
    <row r="922" spans="1:24" ht="14.25" customHeight="1" x14ac:dyDescent="0.2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</row>
    <row r="923" spans="1:24" ht="14.25" customHeight="1" x14ac:dyDescent="0.2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</row>
    <row r="924" spans="1:24" ht="14.25" customHeight="1" x14ac:dyDescent="0.2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</row>
    <row r="925" spans="1:24" ht="14.25" customHeight="1" x14ac:dyDescent="0.2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</row>
    <row r="926" spans="1:24" ht="14.25" customHeight="1" x14ac:dyDescent="0.2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</row>
    <row r="927" spans="1:24" ht="14.25" customHeight="1" x14ac:dyDescent="0.2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</row>
    <row r="928" spans="1:24" ht="14.25" customHeight="1" x14ac:dyDescent="0.2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</row>
    <row r="929" spans="1:24" ht="14.25" customHeight="1" x14ac:dyDescent="0.2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</row>
    <row r="930" spans="1:24" ht="14.25" customHeight="1" x14ac:dyDescent="0.2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</row>
    <row r="931" spans="1:24" ht="14.25" customHeight="1" x14ac:dyDescent="0.2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</row>
    <row r="932" spans="1:24" ht="14.25" customHeight="1" x14ac:dyDescent="0.2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</row>
    <row r="933" spans="1:24" ht="14.25" customHeight="1" x14ac:dyDescent="0.2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</row>
    <row r="934" spans="1:24" ht="14.25" customHeight="1" x14ac:dyDescent="0.2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</row>
    <row r="935" spans="1:24" ht="14.25" customHeight="1" x14ac:dyDescent="0.2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</row>
    <row r="936" spans="1:24" ht="14.25" customHeight="1" x14ac:dyDescent="0.2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</row>
    <row r="937" spans="1:24" ht="14.25" customHeight="1" x14ac:dyDescent="0.2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</row>
    <row r="938" spans="1:24" ht="14.25" customHeight="1" x14ac:dyDescent="0.2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</row>
    <row r="939" spans="1:24" ht="14.25" customHeight="1" x14ac:dyDescent="0.2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</row>
    <row r="940" spans="1:24" ht="14.25" customHeight="1" x14ac:dyDescent="0.2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</row>
    <row r="941" spans="1:24" ht="14.25" customHeight="1" x14ac:dyDescent="0.2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</row>
    <row r="942" spans="1:24" ht="14.25" customHeight="1" x14ac:dyDescent="0.2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</row>
    <row r="943" spans="1:24" ht="14.25" customHeight="1" x14ac:dyDescent="0.2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</row>
    <row r="944" spans="1:24" ht="14.25" customHeight="1" x14ac:dyDescent="0.2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</row>
    <row r="945" spans="1:24" ht="14.25" customHeight="1" x14ac:dyDescent="0.2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</row>
    <row r="946" spans="1:24" ht="14.25" customHeight="1" x14ac:dyDescent="0.2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</row>
    <row r="947" spans="1:24" ht="14.25" customHeight="1" x14ac:dyDescent="0.2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</row>
    <row r="948" spans="1:24" ht="14.25" customHeight="1" x14ac:dyDescent="0.2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</row>
    <row r="949" spans="1:24" ht="14.25" customHeight="1" x14ac:dyDescent="0.2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</row>
    <row r="950" spans="1:24" ht="14.25" customHeight="1" x14ac:dyDescent="0.2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</row>
    <row r="951" spans="1:24" ht="14.25" customHeight="1" x14ac:dyDescent="0.2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</row>
    <row r="952" spans="1:24" ht="14.25" customHeight="1" x14ac:dyDescent="0.2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</row>
    <row r="953" spans="1:24" ht="14.25" customHeight="1" x14ac:dyDescent="0.2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</row>
    <row r="954" spans="1:24" ht="14.25" customHeight="1" x14ac:dyDescent="0.2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</row>
    <row r="955" spans="1:24" ht="14.25" customHeight="1" x14ac:dyDescent="0.2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</row>
    <row r="956" spans="1:24" ht="14.25" customHeight="1" x14ac:dyDescent="0.2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</row>
    <row r="957" spans="1:24" ht="14.25" customHeight="1" x14ac:dyDescent="0.2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</row>
    <row r="958" spans="1:24" ht="14.25" customHeight="1" x14ac:dyDescent="0.2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</row>
    <row r="959" spans="1:24" ht="14.25" customHeight="1" x14ac:dyDescent="0.2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</row>
    <row r="960" spans="1:24" ht="14.25" customHeight="1" x14ac:dyDescent="0.2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</row>
    <row r="961" spans="1:24" ht="14.25" customHeight="1" x14ac:dyDescent="0.2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</row>
    <row r="962" spans="1:24" ht="14.25" customHeight="1" x14ac:dyDescent="0.2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</row>
    <row r="963" spans="1:24" ht="14.25" customHeight="1" x14ac:dyDescent="0.2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</row>
    <row r="964" spans="1:24" ht="14.25" customHeight="1" x14ac:dyDescent="0.2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</row>
    <row r="965" spans="1:24" ht="14.25" customHeight="1" x14ac:dyDescent="0.2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</row>
    <row r="966" spans="1:24" ht="14.25" customHeight="1" x14ac:dyDescent="0.2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</row>
    <row r="967" spans="1:24" ht="14.25" customHeight="1" x14ac:dyDescent="0.2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</row>
    <row r="968" spans="1:24" ht="14.25" customHeight="1" x14ac:dyDescent="0.2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</row>
    <row r="969" spans="1:24" ht="14.25" customHeight="1" x14ac:dyDescent="0.2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</row>
    <row r="970" spans="1:24" ht="14.25" customHeight="1" x14ac:dyDescent="0.2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</row>
    <row r="971" spans="1:24" ht="14.25" customHeight="1" x14ac:dyDescent="0.2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</row>
    <row r="972" spans="1:24" ht="14.25" customHeight="1" x14ac:dyDescent="0.2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</row>
    <row r="973" spans="1:24" ht="14.25" customHeight="1" x14ac:dyDescent="0.2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</row>
    <row r="974" spans="1:24" ht="14.25" customHeight="1" x14ac:dyDescent="0.2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</row>
    <row r="975" spans="1:24" ht="14.25" customHeight="1" x14ac:dyDescent="0.2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</row>
    <row r="976" spans="1:24" ht="14.25" customHeight="1" x14ac:dyDescent="0.2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</row>
    <row r="977" spans="1:24" ht="14.25" customHeight="1" x14ac:dyDescent="0.2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</row>
    <row r="978" spans="1:24" ht="14.25" customHeight="1" x14ac:dyDescent="0.2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</row>
    <row r="979" spans="1:24" ht="14.25" customHeight="1" x14ac:dyDescent="0.2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</row>
    <row r="980" spans="1:24" ht="14.25" customHeight="1" x14ac:dyDescent="0.2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</row>
    <row r="981" spans="1:24" ht="14.25" customHeight="1" x14ac:dyDescent="0.2">
      <c r="A981" s="77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</row>
    <row r="982" spans="1:24" ht="14.25" customHeight="1" x14ac:dyDescent="0.2">
      <c r="A982" s="77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</row>
    <row r="983" spans="1:24" ht="14.25" customHeight="1" x14ac:dyDescent="0.2">
      <c r="A983" s="77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</row>
    <row r="984" spans="1:24" ht="14.25" customHeight="1" x14ac:dyDescent="0.2">
      <c r="A984" s="77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</row>
    <row r="985" spans="1:24" ht="14.25" customHeight="1" x14ac:dyDescent="0.2">
      <c r="A985" s="77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</row>
    <row r="986" spans="1:24" ht="14.25" customHeight="1" x14ac:dyDescent="0.2">
      <c r="A986" s="77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</row>
    <row r="987" spans="1:24" ht="14.25" customHeight="1" x14ac:dyDescent="0.2">
      <c r="A987" s="77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</row>
    <row r="988" spans="1:24" ht="14.25" customHeight="1" x14ac:dyDescent="0.2">
      <c r="A988" s="77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</row>
    <row r="989" spans="1:24" ht="14.25" customHeight="1" x14ac:dyDescent="0.2">
      <c r="A989" s="77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</row>
    <row r="990" spans="1:24" ht="14.25" customHeight="1" x14ac:dyDescent="0.2">
      <c r="A990" s="77"/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</row>
    <row r="991" spans="1:24" ht="14.25" customHeight="1" x14ac:dyDescent="0.2">
      <c r="A991" s="77"/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</row>
    <row r="992" spans="1:24" ht="14.25" customHeight="1" x14ac:dyDescent="0.2">
      <c r="A992" s="77"/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</row>
    <row r="993" spans="1:24" ht="14.25" customHeight="1" x14ac:dyDescent="0.2">
      <c r="A993" s="77"/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</row>
    <row r="994" spans="1:24" ht="14.25" customHeight="1" x14ac:dyDescent="0.2">
      <c r="A994" s="77"/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</row>
    <row r="995" spans="1:24" ht="14.25" customHeight="1" x14ac:dyDescent="0.2">
      <c r="A995" s="77"/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</row>
  </sheetData>
  <sortState ref="A2:F37">
    <sortCondition ref="E2:E37"/>
  </sortState>
  <conditionalFormatting sqref="A1 A38:A995">
    <cfRule type="expression" dxfId="0" priority="2">
      <formula>COUNTIF(A:A,A1)&gt;1</formula>
    </cfRule>
  </conditionalFormatting>
  <dataValidations count="1">
    <dataValidation type="list" allowBlank="1" showErrorMessage="1" sqref="J2:J11 J14 J16:J28 J32:J41">
      <formula1>$B$39:$B$46</formula1>
    </dataValidation>
  </dataValidations>
  <hyperlinks>
    <hyperlink ref="B2" location="'בוגרי STEM'!A1" display="מקבלי תארים במקצועות STEM מתוך 1,000 איש באוכלוסיית בני 29-20"/>
    <hyperlink ref="B3" location="'אינטרנט 55-74'!A1" display="שיעור השימוש באינטרנט בקבוצת הגיל 74-55 - השוואה בין-לאומית"/>
    <hyperlink ref="B4" location="'יצוא ויבוא ICT'!A1" display="יבוא סחורות ICT (אלפי דולרים)"/>
    <hyperlink ref="B5" location="'יצוא ויבוא ICT'!A1" display="יבוא שירותי ICT (מיליוני דולרים)"/>
    <hyperlink ref="B6" location="'יצוא ויבוא ICT'!A1" display="יצוא סחורות ICT (אלפי דולרים)"/>
    <hyperlink ref="B7" location="'יצוא ויבוא ICT'!A1" display="יצוא שירותי ICT (מיליוני דולרים)"/>
    <hyperlink ref="B8" location="'יצוא ויבוא ICT'!A1" display="שיעור יבוא סחורות ICT מסך היבוא"/>
    <hyperlink ref="B9" location="'יצוא ויבוא ICT'!A1" display="שיעור יבוא שירותי ICT מסך היבוא"/>
    <hyperlink ref="B10" location="'יצוא ויבוא ICT'!A1" display="שיעור יצוא סחורות ICT מסך היצוא"/>
    <hyperlink ref="B11" location="'יצוא ויבוא ICT'!A1" display="שיעור יצוא שירותי ICT מסך היצוא"/>
    <hyperlink ref="B12" location="'ממשלה דיגיטלית'!A1" display="שיעור המשתמשים בשירותי ממשלה מקוונים - השוואה בין-לאומית"/>
    <hyperlink ref="B13" location="'ממשלה דיגיטלית'!A1" display="מדד OSI של האו&quot;ם: היצע השירותים הממשלתיים הנגישים באופן מקוון "/>
    <hyperlink ref="B14" location="'egov עסקים'!A1" display="שיעור העסקים המשתמשים בשירותי ממשלה מקוונים"/>
    <hyperlink ref="B15" location="'ממשלה דיגיטלית'!A1" display="ציון במדד &quot;קלות עשיית עסקים&quot; (Doing Business)"/>
    <hyperlink ref="B16" location="'שימוש עסקי (ICT 2020)'!A1" display="שיעור העסקים המשתמשים בהדפסת תלת-מימד"/>
    <hyperlink ref="B17" location="'שימוש עסקי (ICT 2020)'!A1" display="שיעור העסקים המשתמשים במערכת לניהול קשרי לקוחות (CRM)"/>
    <hyperlink ref="B18" location="'שימוש עסקי (ICT 2020)'!A1" display="שיעור העסקים המשתמשים במערכת לניהול משאבי הארגון (ERP)"/>
    <hyperlink ref="B19" location="'שימוש עסקי (ICT 2020)'!A1" display="שיעור העסקים המשתמשים באינטרנט של הדברים (IoT)"/>
    <hyperlink ref="B20" location="'שימוש עסקי (ICT 2020)'!A1" display="שיעור העסקים המשתמשים בחשבוניות מס אלקטרוניות המותאמות לעיבוד אלקטרוני"/>
    <hyperlink ref="B21" location="'שימוש עסקי (ICT 2020)'!A1" display="שיעור העסקים המקבלים הזמנות במסחר אלקטרוני"/>
    <hyperlink ref="B22" location="'שימוש עסקי (ICT 2020)'!A1" display="שיעור העסקים המבצעים ניתוח נתוני עתק"/>
    <hyperlink ref="B23" location="'שימוש עסקי (ICT 2020)'!A1" display="שיעור עסקים עם אתר"/>
    <hyperlink ref="B24" location="'שימוש עסקי (ICT 2020)'!A1" display="שיעור עסקים עם מדיה חברתית"/>
    <hyperlink ref="B25" location="'שימוש עסקי (ICT 2020)'!A1" display="שיעור עסקים הרוכשים שירותי מחשוב ענן"/>
    <hyperlink ref="B26" location="'שימוש עסקי (ICT 2020)'!A1" display="שיעור העסקים המחוברים לאינטרנט (כולל חיבור נייד)"/>
    <hyperlink ref="B27" location="'שימוש עסקי (ICT 2020)'!A1" display="שיעור העסקים המשתמשים ברובוט שירות"/>
    <hyperlink ref="B28" location="'שימוש עסקי (ICT 2020)'!A1" display="שיעור העסקים המשתמשים ברובוט תעשייתי"/>
    <hyperlink ref="B29" location="'שימוש פרטי'!A1" display="שיעור הפרטים אשר ביצעו שירותי בנקאות אונליין"/>
    <hyperlink ref="B30" location="'שימוש פרטי'!A1" display="שיעור המשתמשים באינטרנט באמצעות טלפון חכם"/>
    <hyperlink ref="B31" location="'שימוש פרטי'!A1" display="שיעור הפרטים אשר ביצעו קניות אונליין בשנה האחרונה "/>
    <hyperlink ref="B32" location="'שימוש פרטי'!A1" display="שיעור המשתמשים באינטרנט  השוואה בין לאומית"/>
    <hyperlink ref="B33" location="תעסוקה!A1" display="שיעור מועסקים במשלחי יד ICT מסך המועסקים"/>
    <hyperlink ref="B34" location="תעסוקה!A1" display="שיעור מועסקים בענפי ICT מסך המועסקים"/>
    <hyperlink ref="B35" location="תעסוקה!A1" display="שיעור המועסקים העובדים מרחוק"/>
    <hyperlink ref="B36" location="'תשתיות וחיבוריות'!A1" display="שיעור משקי הבית עם חיבור לאינטרנט"/>
    <hyperlink ref="B37" location="'תשתיות וחיבוריות'!A1" display="שיעור משקי הבית עם מחשב"/>
  </hyperlinks>
  <pageMargins left="0.7" right="0.7" top="0.75" bottom="0.75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outlinePr summaryBelow="0" summaryRight="0"/>
  </sheetPr>
  <dimension ref="A2:BF28"/>
  <sheetViews>
    <sheetView rightToLeft="1" zoomScaleNormal="100" workbookViewId="0">
      <pane xSplit="2" topLeftCell="AX1" activePane="topRight" state="frozen"/>
      <selection pane="topRight" activeCell="D5" sqref="D5"/>
    </sheetView>
  </sheetViews>
  <sheetFormatPr defaultColWidth="12.625" defaultRowHeight="15" customHeight="1" x14ac:dyDescent="0.2"/>
  <cols>
    <col min="1" max="1" width="15.375" customWidth="1"/>
    <col min="2" max="2" width="18.375" customWidth="1"/>
    <col min="3" max="3" width="16.25" customWidth="1"/>
  </cols>
  <sheetData>
    <row r="2" spans="1:58" ht="51" customHeight="1" x14ac:dyDescent="0.25">
      <c r="A2" s="57"/>
      <c r="B2" s="58"/>
      <c r="C2" s="59" t="s">
        <v>62</v>
      </c>
      <c r="D2" s="59" t="s">
        <v>62</v>
      </c>
      <c r="E2" s="59" t="s">
        <v>62</v>
      </c>
      <c r="F2" s="59" t="s">
        <v>62</v>
      </c>
      <c r="G2" s="59" t="s">
        <v>62</v>
      </c>
      <c r="H2" s="59" t="s">
        <v>62</v>
      </c>
      <c r="I2" s="60" t="s">
        <v>206</v>
      </c>
      <c r="J2" s="59" t="s">
        <v>62</v>
      </c>
      <c r="K2" s="59" t="s">
        <v>62</v>
      </c>
      <c r="L2" s="59" t="s">
        <v>62</v>
      </c>
      <c r="M2" s="59" t="s">
        <v>62</v>
      </c>
      <c r="N2" s="59" t="s">
        <v>62</v>
      </c>
      <c r="O2" s="61" t="s">
        <v>62</v>
      </c>
      <c r="P2" s="62"/>
      <c r="Q2" s="63" t="s">
        <v>63</v>
      </c>
      <c r="R2" s="64" t="s">
        <v>63</v>
      </c>
      <c r="S2" s="64" t="s">
        <v>63</v>
      </c>
      <c r="T2" s="64" t="s">
        <v>63</v>
      </c>
      <c r="U2" s="64" t="s">
        <v>63</v>
      </c>
      <c r="V2" s="64" t="s">
        <v>63</v>
      </c>
      <c r="W2" s="65" t="s">
        <v>207</v>
      </c>
      <c r="X2" s="64" t="s">
        <v>63</v>
      </c>
      <c r="Y2" s="64" t="s">
        <v>63</v>
      </c>
      <c r="Z2" s="64" t="s">
        <v>63</v>
      </c>
      <c r="AA2" s="64" t="s">
        <v>63</v>
      </c>
      <c r="AB2" s="64" t="s">
        <v>63</v>
      </c>
      <c r="AC2" s="64" t="s">
        <v>63</v>
      </c>
      <c r="AD2" s="64"/>
      <c r="AE2" s="66" t="s">
        <v>64</v>
      </c>
      <c r="AF2" s="62" t="s">
        <v>64</v>
      </c>
      <c r="AG2" s="62" t="s">
        <v>64</v>
      </c>
      <c r="AH2" s="62" t="s">
        <v>64</v>
      </c>
      <c r="AI2" s="62" t="s">
        <v>64</v>
      </c>
      <c r="AJ2" s="62" t="s">
        <v>64</v>
      </c>
      <c r="AK2" s="60" t="s">
        <v>208</v>
      </c>
      <c r="AL2" s="62" t="s">
        <v>64</v>
      </c>
      <c r="AM2" s="62" t="s">
        <v>64</v>
      </c>
      <c r="AN2" s="62" t="s">
        <v>64</v>
      </c>
      <c r="AO2" s="62" t="s">
        <v>64</v>
      </c>
      <c r="AP2" s="62" t="s">
        <v>64</v>
      </c>
      <c r="AQ2" s="62" t="s">
        <v>64</v>
      </c>
      <c r="AR2" s="67" t="s">
        <v>64</v>
      </c>
      <c r="AS2" s="64" t="s">
        <v>65</v>
      </c>
      <c r="AT2" s="64" t="s">
        <v>65</v>
      </c>
      <c r="AU2" s="64" t="s">
        <v>65</v>
      </c>
      <c r="AV2" s="64" t="s">
        <v>65</v>
      </c>
      <c r="AW2" s="64" t="s">
        <v>65</v>
      </c>
      <c r="AX2" s="64" t="s">
        <v>65</v>
      </c>
      <c r="AY2" s="65" t="s">
        <v>209</v>
      </c>
      <c r="AZ2" s="64" t="s">
        <v>65</v>
      </c>
      <c r="BA2" s="64" t="s">
        <v>65</v>
      </c>
      <c r="BB2" s="64" t="s">
        <v>65</v>
      </c>
      <c r="BC2" s="64" t="s">
        <v>65</v>
      </c>
      <c r="BD2" s="64" t="s">
        <v>65</v>
      </c>
      <c r="BE2" s="64" t="s">
        <v>65</v>
      </c>
      <c r="BF2" s="64" t="s">
        <v>65</v>
      </c>
    </row>
    <row r="3" spans="1:58" ht="14.25" x14ac:dyDescent="0.2">
      <c r="A3" s="68"/>
      <c r="B3" s="69"/>
      <c r="C3" s="70" t="s">
        <v>67</v>
      </c>
      <c r="D3" s="71">
        <v>2014</v>
      </c>
      <c r="E3" s="70" t="s">
        <v>68</v>
      </c>
      <c r="F3" s="71">
        <v>2015</v>
      </c>
      <c r="G3" s="70" t="s">
        <v>69</v>
      </c>
      <c r="H3" s="71">
        <v>2016</v>
      </c>
      <c r="I3" s="70" t="s">
        <v>70</v>
      </c>
      <c r="J3" s="71">
        <v>2017</v>
      </c>
      <c r="K3" s="70" t="s">
        <v>71</v>
      </c>
      <c r="L3" s="71">
        <v>2018</v>
      </c>
      <c r="M3" s="70" t="s">
        <v>72</v>
      </c>
      <c r="N3" s="71">
        <v>2019</v>
      </c>
      <c r="O3" s="70" t="s">
        <v>73</v>
      </c>
      <c r="P3" s="71">
        <v>2020</v>
      </c>
      <c r="Q3" s="70" t="s">
        <v>67</v>
      </c>
      <c r="R3" s="71">
        <v>2014</v>
      </c>
      <c r="S3" s="70" t="s">
        <v>68</v>
      </c>
      <c r="T3" s="71">
        <v>2015</v>
      </c>
      <c r="U3" s="70" t="s">
        <v>69</v>
      </c>
      <c r="V3" s="71">
        <v>2016</v>
      </c>
      <c r="W3" s="70" t="s">
        <v>70</v>
      </c>
      <c r="X3" s="71">
        <v>2017</v>
      </c>
      <c r="Y3" s="70" t="s">
        <v>71</v>
      </c>
      <c r="Z3" s="71">
        <v>2018</v>
      </c>
      <c r="AA3" s="70" t="s">
        <v>72</v>
      </c>
      <c r="AB3" s="71">
        <v>2019</v>
      </c>
      <c r="AC3" s="70" t="s">
        <v>73</v>
      </c>
      <c r="AD3" s="71">
        <v>2020</v>
      </c>
      <c r="AE3" s="70" t="s">
        <v>67</v>
      </c>
      <c r="AF3" s="71">
        <v>2014</v>
      </c>
      <c r="AG3" s="70" t="s">
        <v>68</v>
      </c>
      <c r="AH3" s="71">
        <v>2015</v>
      </c>
      <c r="AI3" s="70" t="s">
        <v>69</v>
      </c>
      <c r="AJ3" s="71">
        <v>2016</v>
      </c>
      <c r="AK3" s="70" t="s">
        <v>70</v>
      </c>
      <c r="AL3" s="71">
        <v>2017</v>
      </c>
      <c r="AM3" s="70" t="s">
        <v>71</v>
      </c>
      <c r="AN3" s="71">
        <v>2018</v>
      </c>
      <c r="AO3" s="70" t="s">
        <v>72</v>
      </c>
      <c r="AP3" s="71">
        <v>2019</v>
      </c>
      <c r="AQ3" s="70" t="s">
        <v>73</v>
      </c>
      <c r="AR3" s="71">
        <v>2020</v>
      </c>
      <c r="AS3" s="70" t="s">
        <v>67</v>
      </c>
      <c r="AT3" s="71">
        <v>2014</v>
      </c>
      <c r="AU3" s="70" t="s">
        <v>68</v>
      </c>
      <c r="AV3" s="71">
        <v>2015</v>
      </c>
      <c r="AW3" s="70" t="s">
        <v>69</v>
      </c>
      <c r="AX3" s="71">
        <v>2016</v>
      </c>
      <c r="AY3" s="70" t="s">
        <v>70</v>
      </c>
      <c r="AZ3" s="71">
        <v>2017</v>
      </c>
      <c r="BA3" s="70" t="s">
        <v>71</v>
      </c>
      <c r="BB3" s="71">
        <v>2018</v>
      </c>
      <c r="BC3" s="70" t="s">
        <v>72</v>
      </c>
      <c r="BD3" s="71">
        <v>2019</v>
      </c>
      <c r="BE3" s="70" t="s">
        <v>73</v>
      </c>
      <c r="BF3" s="71">
        <v>2020</v>
      </c>
    </row>
    <row r="4" spans="1:58" ht="28.5" x14ac:dyDescent="0.2">
      <c r="A4" s="41" t="s">
        <v>74</v>
      </c>
      <c r="B4" s="72"/>
      <c r="C4" s="160" t="s">
        <v>232</v>
      </c>
      <c r="D4" s="160" t="s">
        <v>239</v>
      </c>
      <c r="E4" s="160" t="s">
        <v>232</v>
      </c>
      <c r="F4" s="160" t="s">
        <v>239</v>
      </c>
      <c r="G4" s="160" t="s">
        <v>232</v>
      </c>
      <c r="H4" s="160" t="s">
        <v>239</v>
      </c>
      <c r="I4" s="160" t="s">
        <v>232</v>
      </c>
      <c r="J4" s="160" t="s">
        <v>239</v>
      </c>
      <c r="K4" s="160" t="s">
        <v>232</v>
      </c>
      <c r="L4" s="160" t="s">
        <v>239</v>
      </c>
      <c r="M4" s="160" t="s">
        <v>232</v>
      </c>
      <c r="N4" s="160" t="s">
        <v>239</v>
      </c>
      <c r="O4" s="160" t="s">
        <v>232</v>
      </c>
      <c r="P4" s="160" t="s">
        <v>239</v>
      </c>
      <c r="Q4" s="160" t="s">
        <v>232</v>
      </c>
      <c r="R4" s="160" t="s">
        <v>241</v>
      </c>
      <c r="S4" s="160" t="s">
        <v>232</v>
      </c>
      <c r="T4" s="160" t="s">
        <v>241</v>
      </c>
      <c r="U4" s="160" t="s">
        <v>232</v>
      </c>
      <c r="V4" s="160" t="s">
        <v>241</v>
      </c>
      <c r="W4" s="160" t="s">
        <v>232</v>
      </c>
      <c r="X4" s="160" t="s">
        <v>241</v>
      </c>
      <c r="Y4" s="160" t="s">
        <v>232</v>
      </c>
      <c r="Z4" s="160" t="s">
        <v>241</v>
      </c>
      <c r="AA4" s="160" t="s">
        <v>232</v>
      </c>
      <c r="AB4" s="160" t="s">
        <v>241</v>
      </c>
      <c r="AC4" s="160" t="s">
        <v>232</v>
      </c>
      <c r="AD4" s="160" t="s">
        <v>241</v>
      </c>
      <c r="AE4" s="160" t="s">
        <v>232</v>
      </c>
      <c r="AF4" s="160" t="s">
        <v>240</v>
      </c>
      <c r="AG4" s="160" t="s">
        <v>232</v>
      </c>
      <c r="AH4" s="160" t="s">
        <v>240</v>
      </c>
      <c r="AI4" s="160" t="s">
        <v>232</v>
      </c>
      <c r="AJ4" s="160" t="s">
        <v>240</v>
      </c>
      <c r="AK4" s="160" t="s">
        <v>232</v>
      </c>
      <c r="AL4" s="160" t="s">
        <v>240</v>
      </c>
      <c r="AM4" s="160" t="s">
        <v>232</v>
      </c>
      <c r="AN4" s="160" t="s">
        <v>240</v>
      </c>
      <c r="AO4" s="160" t="s">
        <v>232</v>
      </c>
      <c r="AP4" s="160" t="s">
        <v>240</v>
      </c>
      <c r="AQ4" s="160" t="s">
        <v>232</v>
      </c>
      <c r="AR4" s="160" t="s">
        <v>240</v>
      </c>
      <c r="AS4" s="160" t="s">
        <v>232</v>
      </c>
      <c r="AT4" s="160" t="s">
        <v>242</v>
      </c>
      <c r="AU4" s="160" t="s">
        <v>232</v>
      </c>
      <c r="AV4" s="160" t="s">
        <v>242</v>
      </c>
      <c r="AW4" s="160" t="s">
        <v>232</v>
      </c>
      <c r="AX4" s="160" t="s">
        <v>242</v>
      </c>
      <c r="AY4" s="160" t="s">
        <v>232</v>
      </c>
      <c r="AZ4" s="160" t="s">
        <v>242</v>
      </c>
      <c r="BA4" s="160" t="s">
        <v>232</v>
      </c>
      <c r="BB4" s="160" t="s">
        <v>242</v>
      </c>
      <c r="BC4" s="160" t="s">
        <v>232</v>
      </c>
      <c r="BD4" s="160" t="s">
        <v>242</v>
      </c>
      <c r="BE4" s="160" t="s">
        <v>232</v>
      </c>
      <c r="BF4" s="160" t="s">
        <v>242</v>
      </c>
    </row>
    <row r="5" spans="1:58" ht="14.25" x14ac:dyDescent="0.2">
      <c r="A5" s="139" t="s">
        <v>75</v>
      </c>
      <c r="B5" s="41" t="s">
        <v>6</v>
      </c>
      <c r="C5" s="73">
        <v>7258826.3039999995</v>
      </c>
      <c r="D5" s="140">
        <f>VLOOKUP($B5,'שיעור ייצוא סחורות ICT'!$B$2:$I$11,2,FALSE)</f>
        <v>4.277068475091618E-2</v>
      </c>
      <c r="E5" s="73">
        <v>5979724.1940000001</v>
      </c>
      <c r="F5" s="140">
        <f>VLOOKUP($B5,'שיעור ייצוא סחורות ICT'!$B$2:$I$11,3,FALSE)</f>
        <v>4.1160758756214118E-2</v>
      </c>
      <c r="G5" s="73">
        <v>5485737.034</v>
      </c>
      <c r="H5" s="140">
        <f>VLOOKUP($B5,'שיעור ייצוא סחורות ICT'!$B$2:$I$11,4,FALSE)</f>
        <v>3.791092513821949E-2</v>
      </c>
      <c r="I5" s="73">
        <v>5572124.4139999999</v>
      </c>
      <c r="J5" s="140">
        <f>VLOOKUP($B5,'שיעור ייצוא סחורות ICT'!$B$2:$I$11,5,FALSE)</f>
        <v>3.4832193067899725E-2</v>
      </c>
      <c r="K5" s="73">
        <v>6039227.0999999996</v>
      </c>
      <c r="L5" s="140">
        <f>VLOOKUP($B5,'שיעור ייצוא סחורות ICT'!$B$2:$I$11,6,FALSE)</f>
        <v>3.4121474995982504E-2</v>
      </c>
      <c r="M5" s="73">
        <v>5366481.7970000003</v>
      </c>
      <c r="N5" s="140">
        <f>VLOOKUP($B5,'שיעור ייצוא סחורות ICT'!$B$2:$I$11,7,FALSE)</f>
        <v>3.1285591478813823E-2</v>
      </c>
      <c r="O5" s="73">
        <v>5017215.523</v>
      </c>
      <c r="P5" s="140">
        <f>VLOOKUP($B5,'שיעור ייצוא סחורות ICT'!$B$2:$I$11,8,FALSE)</f>
        <v>3.0942745880335049E-2</v>
      </c>
      <c r="Q5" s="73">
        <f>VLOOKUP(A5,'ייבוא סחורות ICT'!A3:J11,4,FALSE)</f>
        <v>9061126.1329999994</v>
      </c>
      <c r="R5" s="140">
        <f>VLOOKUP($B5:$B13, 'שיעור ייבוא סחורות ICT'!$B$3:$I$11,2,FALSE)</f>
        <v>5.2544267090859208E-2</v>
      </c>
      <c r="S5" s="73">
        <f>VLOOKUP($A$4:$A$14,'ייבוא סחורות ICT'!$A$10:$J$20,5,FALSE )</f>
        <v>8000523.6540000001</v>
      </c>
      <c r="T5" s="140">
        <f>VLOOKUP($B5:$B13, 'שיעור ייבוא סחורות ICT'!$B$3:$I$11,3,FALSE)</f>
        <v>5.4081298918378443E-2</v>
      </c>
      <c r="U5" s="73">
        <f>VLOOKUP($A$4:$A$14,'ייבוא סחורות ICT'!$A$10:$J$20,6, FALSE)</f>
        <v>8101544.6550000003</v>
      </c>
      <c r="V5" s="140">
        <f>VLOOKUP($B5:$B13, 'שיעור ייבוא סחורות ICT'!$B$3:$I$11,4,FALSE)</f>
        <v>5.4014839969937591E-2</v>
      </c>
      <c r="W5" s="73">
        <f>VLOOKUP($A$4:$A$14,'ייבוא סחורות ICT'!$A$10:$J$20,7, FALSE)</f>
        <v>8706337.8129999992</v>
      </c>
      <c r="X5" s="140">
        <f>VLOOKUP($B5:$B13, 'שיעור ייבוא סחורות ICT'!$B$3:$I$11,5,FALSE)</f>
        <v>5.229814433650249E-2</v>
      </c>
      <c r="Y5" s="73">
        <f>VLOOKUP($A$4:$A$14,'ייבוא סחורות ICT'!$A$10:$J$20,8, FALSE)</f>
        <v>9682135.2139999997</v>
      </c>
      <c r="Z5" s="140">
        <f>VLOOKUP($B5:$B13, 'שיעור ייבוא סחורות ICT'!$B$3:$I$11,6,FALSE)</f>
        <v>5.2564535788453111E-2</v>
      </c>
      <c r="AA5" s="73">
        <f>VLOOKUP($A$4:$A$14,'ייבוא סחורות ICT'!$A$10:$J$20,9, FALSE)</f>
        <v>9242653.9910000004</v>
      </c>
      <c r="AB5" s="140">
        <f>VLOOKUP($B5:$B13, 'שיעור ייבוא סחורות ICT'!$B$3:$I$11,7,FALSE)</f>
        <v>5.2337805592591206E-2</v>
      </c>
      <c r="AC5" s="73">
        <f>VLOOKUP($A$4:$A$14,'ייבוא סחורות ICT'!$A$10:$J$20,10, FALSE)</f>
        <v>9023816.8269999996</v>
      </c>
      <c r="AD5" s="140">
        <f>VLOOKUP($B5:$B13, 'שיעור ייבוא סחורות ICT'!$B$3:$I$11,8,FALSE)</f>
        <v>5.4810854770078236E-2</v>
      </c>
      <c r="AE5" s="74">
        <f>VLOOKUP($B:$B,'ייצוא שירותי ICT'!$B$6:$I$14,2,FALSE)</f>
        <v>6262.5529999999999</v>
      </c>
      <c r="AF5" s="140">
        <v>9.1206350593999994E-2</v>
      </c>
      <c r="AG5" s="74">
        <f>VLOOKUP($B:$B,'ייצוא שירותי ICT'!$B$6:$I$14,3,FALSE)</f>
        <v>5257.982</v>
      </c>
      <c r="AH5" s="140">
        <v>8.9055518615999904E-2</v>
      </c>
      <c r="AI5" s="74">
        <f>VLOOKUP($B:$B,'ייצוא שירותי ICT'!$B$6:$I$14,4,FALSE)</f>
        <v>5524.5540000000001</v>
      </c>
      <c r="AJ5" s="140">
        <v>8.9842141363000005E-2</v>
      </c>
      <c r="AK5" s="74">
        <f>VLOOKUP($B:$B,'ייצוא שירותי ICT'!$B$6:$I$14,5,FALSE)</f>
        <v>6209.857</v>
      </c>
      <c r="AL5" s="140">
        <v>9.2537407469000008E-2</v>
      </c>
      <c r="AM5" s="74">
        <f>VLOOKUP($B:$B,'ייצוא שירותי ICT'!$B$6:$I$14,6,FALSE)</f>
        <v>7458.9089999999997</v>
      </c>
      <c r="AN5" s="140">
        <v>9.8476703005000013E-2</v>
      </c>
      <c r="AO5" s="74">
        <f>VLOOKUP($B:$B,'ייצוא שירותי ICT'!$B$6:$I$14,7,FALSE)</f>
        <v>7989.6890000000003</v>
      </c>
      <c r="AP5" s="140">
        <v>0.104668038225</v>
      </c>
      <c r="AQ5" s="74">
        <f>VLOOKUP($B:$B,'ייצוא שירותי ICT'!$B$6:$I$14,8,FALSE)</f>
        <v>8240.8469365965902</v>
      </c>
      <c r="AR5" s="140">
        <v>0.127011956802</v>
      </c>
      <c r="AS5" s="20">
        <f>VLOOKUP($B:$B,'ייבוא שירותי ICT'!$B$7:$I$15,2,FALSE)</f>
        <v>4506.2749999999996</v>
      </c>
      <c r="AT5" s="140">
        <v>8.1524749773000005E-2</v>
      </c>
      <c r="AU5" s="20">
        <f>VLOOKUP($B:$B,'ייבוא שירותי ICT'!$B$7:$I$15,3,FALSE)</f>
        <v>3891.0619999999999</v>
      </c>
      <c r="AV5" s="140">
        <v>8.1529705056000004E-2</v>
      </c>
      <c r="AW5" s="20">
        <f>VLOOKUP($B:$B,'ייבוא שירותי ICT'!$B$7:$I$15,4,FALSE)</f>
        <v>4053.4789999999998</v>
      </c>
      <c r="AX5" s="140">
        <v>8.1468293977999998E-2</v>
      </c>
      <c r="AY5" s="20">
        <f>VLOOKUP($B:$B,'ייבוא שירותי ICT'!$B$7:$I$15,5,FALSE)</f>
        <v>4673.491</v>
      </c>
      <c r="AZ5" s="140">
        <v>8.3969310527999899E-2</v>
      </c>
      <c r="BA5" s="20">
        <f>VLOOKUP($B:$B,'ייבוא שירותי ICT'!$B$7:$I$15,6,FALSE)</f>
        <v>6272.049</v>
      </c>
      <c r="BB5" s="140">
        <v>9.80377610929999E-2</v>
      </c>
      <c r="BC5" s="20">
        <f>VLOOKUP($B:$B,'ייבוא שירותי ICT'!$B$7:$I$15,7,FALSE)</f>
        <v>6789.6130000000003</v>
      </c>
      <c r="BD5" s="140">
        <v>0.10390255765699999</v>
      </c>
      <c r="BE5" s="20">
        <f>VLOOKUP($B:$B,'ייבוא שירותי ICT'!$B$7:$I$15,8,FALSE)</f>
        <v>7110.6378266334996</v>
      </c>
      <c r="BF5" s="140">
        <v>0.127202322757</v>
      </c>
    </row>
    <row r="6" spans="1:58" ht="14.25" x14ac:dyDescent="0.2">
      <c r="A6" s="41" t="s">
        <v>76</v>
      </c>
      <c r="B6" s="41" t="s">
        <v>14</v>
      </c>
      <c r="C6" s="73">
        <v>1945693.1440000001</v>
      </c>
      <c r="D6" s="140">
        <f>VLOOKUP($B6,'שיעור ייצוא סחורות ICT'!$B$2:$I$11,2,FALSE)</f>
        <v>2.6173307435355803E-2</v>
      </c>
      <c r="E6" s="73">
        <v>1469868.8959999999</v>
      </c>
      <c r="F6" s="140">
        <f>VLOOKUP($B6,'שיעור ייצוא סחורות ICT'!$B$2:$I$11,3,FALSE)</f>
        <v>2.4628216745374847E-2</v>
      </c>
      <c r="G6" s="73">
        <v>1544913.706</v>
      </c>
      <c r="H6" s="140">
        <f>VLOOKUP($B6,'שיעור ייצוא סחורות ICT'!$B$2:$I$11,4,FALSE)</f>
        <v>2.6949676645866911E-2</v>
      </c>
      <c r="I6" s="73">
        <v>1812822.513</v>
      </c>
      <c r="J6" s="140">
        <f>VLOOKUP($B6,'שיעור ייצוא סחורות ICT'!$B$2:$I$11,5,FALSE)</f>
        <v>2.6944192126924359E-2</v>
      </c>
      <c r="K6" s="73">
        <v>1955674.325</v>
      </c>
      <c r="L6" s="140">
        <f>VLOOKUP($B6,'שיעור ייצוא סחורות ICT'!$B$2:$I$11,6,FALSE)</f>
        <v>2.5986164625640372E-2</v>
      </c>
      <c r="M6" s="73">
        <v>1877337.16</v>
      </c>
      <c r="N6" s="140">
        <f>VLOOKUP($B6,'שיעור ייצוא סחורות ICT'!$B$2:$I$11,7,FALSE)</f>
        <v>2.577372868228138E-2</v>
      </c>
      <c r="O6" s="73">
        <v>1639278.2</v>
      </c>
      <c r="P6" s="140">
        <f>VLOOKUP($B6,'שיעור ייצוא סחורות ICT'!$B$2:$I$11,8,FALSE)</f>
        <v>2.4986339928208461E-2</v>
      </c>
      <c r="Q6" s="73">
        <f>VLOOKUP(A6,'ייבוא סחורות ICT'!A4:J12,4,FALSE)</f>
        <v>4789612.017</v>
      </c>
      <c r="R6" s="140">
        <f>VLOOKUP($B6:$B14, 'שיעור ייבוא סחורות ICT'!$B$3:$I$11,2,FALSE)</f>
        <v>6.238646566959255E-2</v>
      </c>
      <c r="S6" s="73">
        <f>VLOOKUP($A$4:$A$14,'ייבוא סחורות ICT'!$A$10:$J$20,5,FALSE )</f>
        <v>4147751.5269999998</v>
      </c>
      <c r="T6" s="140">
        <f>VLOOKUP($B6:$B14, 'שיעור ייבוא סחורות ICT'!$B$3:$I$11,3,FALSE)</f>
        <v>6.8928853015483058E-2</v>
      </c>
      <c r="U6" s="73">
        <f>VLOOKUP($A$4:$A$14,'ייבוא סחורות ICT'!$A$10:$J$20,6, FALSE)</f>
        <v>4407735.2070000004</v>
      </c>
      <c r="V6" s="140">
        <f>VLOOKUP($B6:$B14, 'שיעור ייבוא סחורות ICT'!$B$3:$I$11,4,FALSE)</f>
        <v>7.2852779776841695E-2</v>
      </c>
      <c r="W6" s="73">
        <f>VLOOKUP($A$4:$A$14,'ייבוא סחורות ICT'!$A$10:$J$20,7, FALSE)</f>
        <v>4956443.017</v>
      </c>
      <c r="X6" s="140">
        <f>VLOOKUP($B6:$B14, 'שיעור ייבוא סחורות ICT'!$B$3:$I$11,5,FALSE)</f>
        <v>7.0704998576869904E-2</v>
      </c>
      <c r="Y6" s="73">
        <f>VLOOKUP($A$4:$A$14,'ייבוא סחורות ICT'!$A$10:$J$20,8, FALSE)</f>
        <v>5746604.3430000003</v>
      </c>
      <c r="Z6" s="140">
        <f>VLOOKUP($B6:$B14, 'שיעור ייבוא סחורות ICT'!$B$3:$I$11,6,FALSE)</f>
        <v>7.3343277831600037E-2</v>
      </c>
      <c r="AA6" s="73">
        <f>VLOOKUP($A$4:$A$14,'ייבוא סחורות ICT'!$A$10:$J$20,9, FALSE)</f>
        <v>5206378.2130000005</v>
      </c>
      <c r="AB6" s="140">
        <f>VLOOKUP($B6:$B14, 'שיעור ייבוא סחורות ICT'!$B$3:$I$11,7,FALSE)</f>
        <v>7.0623824075759511E-2</v>
      </c>
      <c r="AC6" s="73">
        <f>VLOOKUP($A$4:$A$14,'ייבוא סחורות ICT'!$A$10:$J$20,10, FALSE)</f>
        <v>4838999.358</v>
      </c>
      <c r="AD6" s="140">
        <f>VLOOKUP($B6:$B14, 'שיעור ייבוא סחורות ICT'!$B$3:$I$11,8,FALSE)</f>
        <v>7.0883929860835165E-2</v>
      </c>
      <c r="AE6" s="74">
        <f>VLOOKUP($B:$B,'ייצוא שירותי ICT'!B7:I15,2,FALSE)</f>
        <v>8603.3709999999901</v>
      </c>
      <c r="AF6" s="140">
        <v>0.33348781465299998</v>
      </c>
      <c r="AG6" s="74">
        <f>VLOOKUP($B:$B,'ייצוא שירותי ICT'!$B$6:$I$14,3,FALSE)</f>
        <v>8283.6239999999998</v>
      </c>
      <c r="AH6" s="140">
        <v>0.34195944971099995</v>
      </c>
      <c r="AI6" s="74">
        <f>VLOOKUP($B:$B,'ייצוא שירותי ICT'!$B$6:$I$14,4,FALSE)</f>
        <v>7924.3190000000004</v>
      </c>
      <c r="AJ6" s="140">
        <v>0.31135561820000002</v>
      </c>
      <c r="AK6" s="74">
        <f>VLOOKUP($B:$B,'ייצוא שירותי ICT'!$B$6:$I$14,5,FALSE)</f>
        <v>7994.7539999999999</v>
      </c>
      <c r="AL6" s="140">
        <v>0.27734452227700002</v>
      </c>
      <c r="AM6" s="74">
        <f>VLOOKUP($B:$B,'ייצוא שירותי ICT'!$B$6:$I$14,6,FALSE)</f>
        <v>8531.2150000000001</v>
      </c>
      <c r="AN6" s="140">
        <v>0.26674542821899999</v>
      </c>
      <c r="AO6" s="74">
        <f>VLOOKUP($B:$B,'ייצוא שירותי ICT'!$B$6:$I$14,7,FALSE)</f>
        <v>12829.178</v>
      </c>
      <c r="AP6" s="140">
        <v>0.36077443859299996</v>
      </c>
      <c r="AQ6" s="74">
        <f>VLOOKUP($B:$B,'ייצוא שירותי ICT'!$B$6:$I$14,8,FALSE)</f>
        <v>12824.985000000001</v>
      </c>
      <c r="AR6" s="140">
        <v>0.44289824524399996</v>
      </c>
      <c r="AS6" s="20">
        <f>VLOOKUP($B:$B,'ייבוא שירותי ICT'!$B$7:$I$15,2,FALSE)</f>
        <v>3286.7109999999998</v>
      </c>
      <c r="AT6" s="140">
        <v>0.10658280464200001</v>
      </c>
      <c r="AU6" s="20">
        <f>VLOOKUP($B:$B,'ייבוא שירותי ICT'!$B$7:$I$15,3,FALSE)</f>
        <v>2969.0569999999998</v>
      </c>
      <c r="AV6" s="140">
        <v>0.107280324357</v>
      </c>
      <c r="AW6" s="20">
        <f>VLOOKUP($B:$B,'ייבוא שירותי ICT'!$B$7:$I$15,4,FALSE)</f>
        <v>3125.8939999999998</v>
      </c>
      <c r="AX6" s="140">
        <v>0.109465834488</v>
      </c>
      <c r="AY6" s="20">
        <f>VLOOKUP($B:$B,'ייבוא שירותי ICT'!$B$7:$I$15,5,FALSE)</f>
        <v>3567.5340000000001</v>
      </c>
      <c r="AZ6" s="140">
        <v>0.117332369819</v>
      </c>
      <c r="BA6" s="20">
        <f>VLOOKUP($B:$B,'ייבוא שירותי ICT'!$B$7:$I$15,6,FALSE)</f>
        <v>4194.7510000000002</v>
      </c>
      <c r="BB6" s="140">
        <v>0.11902689299200001</v>
      </c>
      <c r="BC6" s="20">
        <f>VLOOKUP($B:$B,'ייבוא שירותי ICT'!$B$7:$I$15,7,FALSE)</f>
        <v>4609.9960000000001</v>
      </c>
      <c r="BD6" s="140">
        <v>0.123689663171</v>
      </c>
      <c r="BE6" s="20">
        <f>VLOOKUP($B:$B,'ייבוא שירותי ICT'!$B$7:$I$15,8,FALSE)</f>
        <v>4972.6530000000002</v>
      </c>
      <c r="BF6" s="140">
        <v>0.15653074329700001</v>
      </c>
    </row>
    <row r="7" spans="1:58" ht="14.25" x14ac:dyDescent="0.2">
      <c r="A7" s="41" t="s">
        <v>77</v>
      </c>
      <c r="B7" s="41" t="s">
        <v>8</v>
      </c>
      <c r="C7" s="73">
        <v>6843254.0029999996</v>
      </c>
      <c r="D7" s="140">
        <f>VLOOKUP($B7,'שיעור ייצוא סחורות ICT'!$B$2:$I$11,2,FALSE)</f>
        <v>5.5603984137452885E-2</v>
      </c>
      <c r="E7" s="73">
        <v>7483219.0880000005</v>
      </c>
      <c r="F7" s="140">
        <f>VLOOKUP($B7,'שיעור ייצוא סחורות ICT'!$B$2:$I$11,3,FALSE)</f>
        <v>5.9995094722427061E-2</v>
      </c>
      <c r="G7" s="73">
        <v>11773152.689999999</v>
      </c>
      <c r="H7" s="140">
        <f>VLOOKUP($B7,'שיעור ייצוא סחורות ICT'!$B$2:$I$11,4,FALSE)</f>
        <v>8.9183956176869486E-2</v>
      </c>
      <c r="I7" s="73">
        <v>10711730.73</v>
      </c>
      <c r="J7" s="140">
        <f>VLOOKUP($B7,'שיעור ייצוא סחורות ICT'!$B$2:$I$11,5,FALSE)</f>
        <v>7.7670378935622911E-2</v>
      </c>
      <c r="K7" s="73">
        <v>11284305.136</v>
      </c>
      <c r="L7" s="140">
        <f>VLOOKUP($B7,'שיעור ייצוא סחורות ICT'!$B$2:$I$11,6,FALSE)</f>
        <v>6.756345254580351E-2</v>
      </c>
      <c r="M7" s="73">
        <v>15024298.867000001</v>
      </c>
      <c r="N7" s="140">
        <f>VLOOKUP($B7,'שיעור ייצוא סחורות ICT'!$B$2:$I$11,7,FALSE)</f>
        <v>8.7993447445501555E-2</v>
      </c>
      <c r="O7" s="73">
        <v>15566252.652000001</v>
      </c>
      <c r="P7" s="140">
        <f>VLOOKUP($B7,'שיעור ייצוא סחורות ICT'!$B$2:$I$11,8,FALSE)</f>
        <v>8.4539100344622656E-2</v>
      </c>
      <c r="Q7" s="73">
        <f>VLOOKUP(A7,'ייבוא סחורות ICT'!A5:J13,4,FALSE)</f>
        <v>6778710.8119999999</v>
      </c>
      <c r="R7" s="140">
        <f>VLOOKUP($B7:$B15, 'שיעור ייבוא סחורות ICT'!$B$3:$I$11,2,FALSE)</f>
        <v>8.2071555188077489E-2</v>
      </c>
      <c r="S7" s="73">
        <f>VLOOKUP($A$4:$A$14,'ייבוא סחורות ICT'!$A$10:$J$20,5,FALSE )</f>
        <v>6995120.7810000004</v>
      </c>
      <c r="T7" s="140">
        <f>VLOOKUP($B7:$B15, 'שיעור ייבוא סחורות ICT'!$B$3:$I$11,3,FALSE)</f>
        <v>8.991704893711433E-2</v>
      </c>
      <c r="U7" s="73">
        <f>VLOOKUP($A$4:$A$14,'ייבוא סחורות ICT'!$A$10:$J$20,6, FALSE)</f>
        <v>6650723.1789999995</v>
      </c>
      <c r="V7" s="140">
        <f>VLOOKUP($B7:$B15, 'שיעור ייבוא סחורות ICT'!$B$3:$I$11,4,FALSE)</f>
        <v>8.1077763432681194E-2</v>
      </c>
      <c r="W7" s="73">
        <f>VLOOKUP($A$4:$A$14,'ייבוא סחורות ICT'!$A$10:$J$20,7, FALSE)</f>
        <v>6682501.7939999998</v>
      </c>
      <c r="X7" s="140">
        <f>VLOOKUP($B7:$B15, 'שיעור ייבוא סחורות ICT'!$B$3:$I$11,5,FALSE)</f>
        <v>7.6975770751770395E-2</v>
      </c>
      <c r="Y7" s="73">
        <f>VLOOKUP($A$4:$A$14,'ייבוא סחורות ICT'!$A$10:$J$20,8, FALSE)</f>
        <v>8657891.9140000008</v>
      </c>
      <c r="Z7" s="140">
        <f>VLOOKUP($B7:$B15, 'שיעור ייבוא סחורות ICT'!$B$3:$I$11,6,FALSE)</f>
        <v>8.0967034644260069E-2</v>
      </c>
      <c r="AA7" s="73">
        <f>VLOOKUP($A$4:$A$14,'ייבוא סחורות ICT'!$A$10:$J$20,9, FALSE)</f>
        <v>9857103.8680000007</v>
      </c>
      <c r="AB7" s="140">
        <f>VLOOKUP($B7:$B15, 'שיעור ייבוא סחורות ICT'!$B$3:$I$11,7,FALSE)</f>
        <v>9.7139810322916353E-2</v>
      </c>
      <c r="AC7" s="73">
        <f>VLOOKUP($A$4:$A$14,'ייבוא סחורות ICT'!$A$10:$J$20,10, FALSE)</f>
        <v>9910591.0969999991</v>
      </c>
      <c r="AD7" s="140">
        <f>VLOOKUP($B7:$B15, 'שיעור ייבוא סחורות ICT'!$B$3:$I$11,8,FALSE)</f>
        <v>0.10072873954082712</v>
      </c>
      <c r="AE7" s="74">
        <f>VLOOKUP($B:$B,'ייצוא שירותי ICT'!B8:I16,2,FALSE)</f>
        <v>56509.108999999997</v>
      </c>
      <c r="AF7" s="140">
        <v>0.42583267104400002</v>
      </c>
      <c r="AG7" s="74">
        <f>VLOOKUP($B:$B,'ייצוא שירותי ICT'!$B$6:$I$14,3,FALSE)</f>
        <v>56626.209000000003</v>
      </c>
      <c r="AH7" s="140">
        <v>0.42446647165400003</v>
      </c>
      <c r="AI7" s="74">
        <f>VLOOKUP($B:$B,'ייצוא שירותי ICT'!$B$6:$I$14,4,FALSE)</f>
        <v>65044.947</v>
      </c>
      <c r="AJ7" s="140">
        <v>0.43503656747999997</v>
      </c>
      <c r="AK7" s="74">
        <f>VLOOKUP($B:$B,'ייצוא שירותי ICT'!$B$6:$I$14,5,FALSE)</f>
        <v>77052.073000000004</v>
      </c>
      <c r="AL7" s="140">
        <v>0.42147004973300001</v>
      </c>
      <c r="AM7" s="74">
        <f>VLOOKUP($B:$B,'ייצוא שירותי ICT'!$B$6:$I$14,6,FALSE)</f>
        <v>109175.97660322</v>
      </c>
      <c r="AN7" s="140">
        <v>0.49055596045500005</v>
      </c>
      <c r="AO7" s="74">
        <f>VLOOKUP($B:$B,'ייצוא שירותי ICT'!$B$6:$I$14,7,FALSE)</f>
        <v>129721.348270906</v>
      </c>
      <c r="AP7" s="140">
        <v>0.52345394839000003</v>
      </c>
      <c r="AQ7" s="74">
        <f>VLOOKUP($B:$B,'ייצוא שירותי ICT'!$B$6:$I$14,8,FALSE)</f>
        <v>151462.52650521099</v>
      </c>
      <c r="AR7" s="140">
        <v>0.57655211887799995</v>
      </c>
      <c r="AS7" s="20">
        <f>VLOOKUP($B:$B,'ייבוא שירותי ICT'!$B$7:$I$15,2,FALSE)</f>
        <v>2113.645</v>
      </c>
      <c r="AT7" s="140">
        <v>1.5090010682999999E-2</v>
      </c>
      <c r="AU7" s="20">
        <f>VLOOKUP($B:$B,'ייבוא שירותי ICT'!$B$7:$I$15,3,FALSE)</f>
        <v>2358.8240000000001</v>
      </c>
      <c r="AV7" s="140">
        <v>1.3459697693999999E-2</v>
      </c>
      <c r="AW7" s="20">
        <f>VLOOKUP($B:$B,'ייבוא שירותי ICT'!$B$7:$I$15,4,FALSE)</f>
        <v>2782.7539999999999</v>
      </c>
      <c r="AX7" s="140">
        <v>1.2645237230999999E-2</v>
      </c>
      <c r="AY7" s="20">
        <f>VLOOKUP($B:$B,'ייבוא שירותי ICT'!$B$7:$I$15,5,FALSE)</f>
        <v>4304.085</v>
      </c>
      <c r="AZ7" s="140">
        <v>1.8556127435E-2</v>
      </c>
      <c r="BA7" s="20">
        <f>VLOOKUP($B:$B,'ייבוא שירותי ICT'!$B$7:$I$15,6,FALSE)</f>
        <v>6851.8980000000001</v>
      </c>
      <c r="BB7" s="140">
        <v>2.8330354480999999E-2</v>
      </c>
      <c r="BC7" s="20">
        <f>VLOOKUP($B:$B,'ייבוא שירותי ICT'!$B$7:$I$15,7,FALSE)</f>
        <v>5447.3630000000003</v>
      </c>
      <c r="BD7" s="140">
        <v>1.6400294004000001E-2</v>
      </c>
      <c r="BE7" s="20">
        <f>VLOOKUP($B:$B,'ייבוא שירותי ICT'!$B$7:$I$15,8,FALSE)</f>
        <v>5941.3395768905002</v>
      </c>
      <c r="BF7" s="140">
        <v>2.0089371924999998E-2</v>
      </c>
    </row>
    <row r="8" spans="1:58" ht="14.25" x14ac:dyDescent="0.2">
      <c r="A8" s="139" t="s">
        <v>78</v>
      </c>
      <c r="B8" s="41" t="s">
        <v>10</v>
      </c>
      <c r="C8" s="73">
        <v>7717122</v>
      </c>
      <c r="D8" s="140">
        <f>VLOOKUP($B8,'שיעור ייצוא סחורות ICT'!$B$2:$I$11,2,FALSE)</f>
        <v>0.11189909526291943</v>
      </c>
      <c r="E8" s="73">
        <v>9180026</v>
      </c>
      <c r="F8" s="140">
        <f>VLOOKUP($B8,'שיעור ייצוא סחורות ICT'!$B$2:$I$11,3,FALSE)</f>
        <v>0.14329859985957089</v>
      </c>
      <c r="G8" s="73">
        <v>7107692</v>
      </c>
      <c r="H8" s="140">
        <f>VLOOKUP($B8,'שיעור ייצוא סחורות ICT'!$B$2:$I$11,4,FALSE)</f>
        <v>0.11734558464638518</v>
      </c>
      <c r="I8" s="73">
        <v>6585670</v>
      </c>
      <c r="J8" s="140">
        <f>VLOOKUP($B8,'שיעור ייצוא סחורות ICT'!$B$2:$I$11,5,FALSE)</f>
        <v>0.10769672632480111</v>
      </c>
      <c r="K8" s="73">
        <v>7181387</v>
      </c>
      <c r="L8" s="140">
        <f>VLOOKUP($B8,'שיעור ייצוא סחורות ICT'!$B$2:$I$11,6,FALSE)</f>
        <v>0.11600392863989598</v>
      </c>
      <c r="M8" s="73">
        <v>5842130</v>
      </c>
      <c r="N8" s="140">
        <f>VLOOKUP($B8,'שיעור ייצוא סחורות ICT'!$B$2:$I$11,7,FALSE)</f>
        <v>9.9885163683383321E-2</v>
      </c>
      <c r="O8" s="73">
        <v>7161069</v>
      </c>
      <c r="P8" s="140">
        <f>VLOOKUP($B8,'שיעור ייצוא סחורות ICT'!$B$2:$I$11,8,FALSE)</f>
        <v>0.14278375920075043</v>
      </c>
      <c r="Q8" s="73">
        <f>VLOOKUP(A8,'ייבוא סחורות ICT'!A6:J14,4,FALSE)</f>
        <v>6509701</v>
      </c>
      <c r="R8" s="140">
        <f>VLOOKUP($B8:$B16, 'שיעור ייבוא סחורות ICT'!$B$3:$I$11,2,FALSE)</f>
        <v>8.9997799031075965E-2</v>
      </c>
      <c r="S8" s="73">
        <f>VLOOKUP($A$4:$A$14,'ייבוא סחורות ICT'!$A$10:$J$20,5,FALSE )</f>
        <v>7113808</v>
      </c>
      <c r="T8" s="140">
        <f>VLOOKUP($B8:$B16, 'שיעור ייבוא סחורות ICT'!$B$3:$I$11,3,FALSE)</f>
        <v>0.11461352545703739</v>
      </c>
      <c r="U8" s="73">
        <f>VLOOKUP($A$4:$A$14,'ייבוא סחורות ICT'!$A$10:$J$20,6, FALSE)</f>
        <v>7156999</v>
      </c>
      <c r="V8" s="140">
        <f>VLOOKUP($B8:$B16, 'שיעור ייבוא סחורות ICT'!$B$3:$I$11,4,FALSE)</f>
        <v>0.10876453035136419</v>
      </c>
      <c r="W8" s="73">
        <f>VLOOKUP($A$4:$A$14,'ייבוא סחורות ICT'!$A$10:$J$20,7, FALSE)</f>
        <v>6181664</v>
      </c>
      <c r="X8" s="140">
        <f>VLOOKUP($B8:$B16, 'שיעור ייבוא סחורות ICT'!$B$3:$I$11,5,FALSE)</f>
        <v>8.9439003219747626E-2</v>
      </c>
      <c r="Y8" s="73">
        <f>VLOOKUP($A$4:$A$14,'ייבוא סחורות ICT'!$A$10:$J$20,8, FALSE)</f>
        <v>6804603</v>
      </c>
      <c r="Z8" s="140">
        <f>VLOOKUP($B8:$B16, 'שיעור ייבוא סחורות ICT'!$B$3:$I$11,6,FALSE)</f>
        <v>8.8851368776107734E-2</v>
      </c>
      <c r="AA8" s="73">
        <f>VLOOKUP($A$4:$A$14,'ייבוא סחורות ICT'!$A$10:$J$20,9, FALSE)</f>
        <v>6722192</v>
      </c>
      <c r="AB8" s="140">
        <f>VLOOKUP($B8:$B16, 'שיעור ייבוא סחורות ICT'!$B$3:$I$11,7,FALSE)</f>
        <v>8.7781646557230197E-2</v>
      </c>
      <c r="AC8" s="73">
        <f>VLOOKUP($A$4:$A$14,'ייבוא סחורות ICT'!$A$10:$J$20,10, FALSE)</f>
        <v>7274931</v>
      </c>
      <c r="AD8" s="140">
        <f>VLOOKUP($B8:$B16, 'שיעור ייבוא סחורות ICT'!$B$3:$I$11,8,FALSE)</f>
        <v>0.10503693176863253</v>
      </c>
      <c r="AE8" s="74">
        <f>VLOOKUP($B:$B,'ייצוא שירותי ICT'!B9:I17,2,FALSE)</f>
        <v>9188.7000000000007</v>
      </c>
      <c r="AF8" s="140">
        <v>0.24972482898599999</v>
      </c>
      <c r="AG8" s="74">
        <f>VLOOKUP($B:$B,'ייצוא שירותי ICT'!$B$6:$I$14,3,FALSE)</f>
        <v>9882.9</v>
      </c>
      <c r="AH8" s="140">
        <v>0.26393814763400003</v>
      </c>
      <c r="AI8" s="74">
        <f>VLOOKUP($B:$B,'ייצוא שירותי ICT'!$B$6:$I$14,4,FALSE)</f>
        <v>11359.4</v>
      </c>
      <c r="AJ8" s="140">
        <v>0.28589333803100003</v>
      </c>
      <c r="AK8" s="74">
        <f>VLOOKUP($B:$B,'ייצוא שירותי ICT'!$B$6:$I$14,5,FALSE)</f>
        <v>12982.4</v>
      </c>
      <c r="AL8" s="140">
        <v>0.29482538572299999</v>
      </c>
      <c r="AM8" s="74">
        <f>VLOOKUP($B:$B,'ייצוא שירותי ICT'!$B$6:$I$14,6,FALSE)</f>
        <v>15762.3</v>
      </c>
      <c r="AN8" s="140">
        <v>0.31126307765799999</v>
      </c>
      <c r="AO8" s="74">
        <f>VLOOKUP($B:$B,'ייצוא שירותי ICT'!$B$6:$I$14,7,FALSE)</f>
        <v>18228.900000000001</v>
      </c>
      <c r="AP8" s="140">
        <v>0.32828066358800001</v>
      </c>
      <c r="AQ8" s="74">
        <f>VLOOKUP($B:$B,'ייצוא שירותי ICT'!$B$6:$I$14,8,FALSE)</f>
        <v>19172.105346799999</v>
      </c>
      <c r="AR8" s="140">
        <v>0.36470220945299997</v>
      </c>
      <c r="AS8" s="20">
        <f>VLOOKUP($B:$B,'ייבוא שירותי ICT'!$B$7:$I$15,2,FALSE)</f>
        <v>1658.8</v>
      </c>
      <c r="AT8" s="140">
        <v>6.9903960015999994E-2</v>
      </c>
      <c r="AU8" s="20">
        <f>VLOOKUP($B:$B,'ייבוא שירותי ICT'!$B$7:$I$15,3,FALSE)</f>
        <v>1491.8</v>
      </c>
      <c r="AV8" s="140">
        <v>6.1482791165000002E-2</v>
      </c>
      <c r="AW8" s="20">
        <f>VLOOKUP($B:$B,'ייבוא שירותי ICT'!$B$7:$I$15,4,FALSE)</f>
        <v>1705.9</v>
      </c>
      <c r="AX8" s="140">
        <v>6.4800780998000004E-2</v>
      </c>
      <c r="AY8" s="20">
        <f>VLOOKUP($B:$B,'ייבוא שירותי ICT'!$B$7:$I$15,5,FALSE)</f>
        <v>1978.4</v>
      </c>
      <c r="AZ8" s="140">
        <v>6.7952161459000002E-2</v>
      </c>
      <c r="BA8" s="20">
        <f>VLOOKUP($B:$B,'ייבוא שירותי ICT'!$B$7:$I$15,6,FALSE)</f>
        <v>2027.3</v>
      </c>
      <c r="BB8" s="140">
        <v>6.5808395090999991E-2</v>
      </c>
      <c r="BC8" s="20">
        <f>VLOOKUP($B:$B,'ייבוא שירותי ICT'!$B$7:$I$15,7,FALSE)</f>
        <v>2149.1999999999998</v>
      </c>
      <c r="BD8" s="140">
        <v>6.6669148302999998E-2</v>
      </c>
      <c r="BE8" s="20" t="str">
        <f>VLOOKUP($B:$B,'ייבוא שירותי ICT'!$B$7:$I$15,8,FALSE)</f>
        <v>-</v>
      </c>
      <c r="BF8" s="140">
        <v>6.9302655162311516E-2</v>
      </c>
    </row>
    <row r="9" spans="1:58" ht="14.25" x14ac:dyDescent="0.2">
      <c r="A9" s="41" t="s">
        <v>79</v>
      </c>
      <c r="B9" s="41" t="s">
        <v>4</v>
      </c>
      <c r="C9" s="73">
        <v>8844470.8110000007</v>
      </c>
      <c r="D9" s="140">
        <f>VLOOKUP($B9,'שיעור ייצוא סחורות ICT'!$B$2:$I$11,2,FALSE)</f>
        <v>1.6702532369445307E-2</v>
      </c>
      <c r="E9" s="73">
        <v>8669150.3499999996</v>
      </c>
      <c r="F9" s="140">
        <f>VLOOKUP($B9,'שיעור ייצוא סחורות ICT'!$B$2:$I$11,3,FALSE)</f>
        <v>1.8970162641104456E-2</v>
      </c>
      <c r="G9" s="73">
        <v>8606282.5470000003</v>
      </c>
      <c r="H9" s="140">
        <f>VLOOKUP($B9,'שיעור ייצוא סחורות ICT'!$B$2:$I$11,4,FALSE)</f>
        <v>1.8641728535727532E-2</v>
      </c>
      <c r="I9" s="73">
        <v>9611166.8780000005</v>
      </c>
      <c r="J9" s="140">
        <f>VLOOKUP($B9,'שיעור ייצוא סחורות ICT'!$B$2:$I$11,5,FALSE)</f>
        <v>1.8940863570376811E-2</v>
      </c>
      <c r="K9" s="73">
        <v>10945762.397</v>
      </c>
      <c r="L9" s="140">
        <f>VLOOKUP($B9,'שיעור ייצוא סחורות ICT'!$B$2:$I$11,6,FALSE)</f>
        <v>1.9904752045324992E-2</v>
      </c>
      <c r="M9" s="73">
        <v>10424267.971000001</v>
      </c>
      <c r="N9" s="140">
        <f>VLOOKUP($B9,'שיעור ייצוא סחורות ICT'!$B$2:$I$11,7,FALSE)</f>
        <v>1.9569340416545674E-2</v>
      </c>
      <c r="O9" s="73">
        <v>10714644.785</v>
      </c>
      <c r="P9" s="140">
        <f>VLOOKUP($B9,'שיעור ייצוא סחורות ICT'!$B$2:$I$11,8,FALSE)</f>
        <v>2.160310991370144E-2</v>
      </c>
      <c r="Q9" s="73">
        <f>VLOOKUP(A9,'ייבוא סחורות ICT'!A7:J15,4,FALSE)</f>
        <v>22785907.655999999</v>
      </c>
      <c r="R9" s="140">
        <f>VLOOKUP($B9:$B17, 'שיעור ייבוא סחורות ICT'!$B$3:$I$11,2,FALSE)</f>
        <v>4.8063163741751749E-2</v>
      </c>
      <c r="S9" s="73">
        <f>VLOOKUP($A$4:$A$14,'ייבוא סחורות ICT'!$A$10:$J$20,5,FALSE )</f>
        <v>21338457.346999999</v>
      </c>
      <c r="T9" s="140">
        <f>VLOOKUP($B9:$B17, 'שיעור ייבוא סחורות ICT'!$B$3:$I$11,3,FALSE)</f>
        <v>5.1926819247697584E-2</v>
      </c>
      <c r="U9" s="73">
        <f>VLOOKUP($A$4:$A$14,'ייבוא סחורות ICT'!$A$10:$J$20,6, FALSE)</f>
        <v>21072022.708000001</v>
      </c>
      <c r="V9" s="140">
        <f>VLOOKUP($B9:$B17, 'שיעור ייבוא סחורות ICT'!$B$3:$I$11,4,FALSE)</f>
        <v>5.1815939208834691E-2</v>
      </c>
      <c r="W9" s="73">
        <f>VLOOKUP($A$4:$A$14,'ייבוא סחורות ICT'!$A$10:$J$20,7, FALSE)</f>
        <v>23092816.348999999</v>
      </c>
      <c r="X9" s="140">
        <f>VLOOKUP($B9:$B17, 'שיעור ייבוא סחורות ICT'!$B$3:$I$11,5,FALSE)</f>
        <v>5.0911993162382006E-2</v>
      </c>
      <c r="Y9" s="73">
        <f>VLOOKUP($A$4:$A$14,'ייבוא סחורות ICT'!$A$10:$J$20,8, FALSE)</f>
        <v>24813689.077</v>
      </c>
      <c r="Z9" s="140">
        <f>VLOOKUP($B9:$B17, 'שיעור ייבוא סחורות ICT'!$B$3:$I$11,6,FALSE)</f>
        <v>4.9274461267685601E-2</v>
      </c>
      <c r="AA9" s="73">
        <f>VLOOKUP($A$4:$A$14,'ייבוא סחורות ICT'!$A$10:$J$20,9, FALSE)</f>
        <v>23226634.221000001</v>
      </c>
      <c r="AB9" s="140">
        <f>VLOOKUP($B9:$B17, 'שיעור ייבוא סחורות ICT'!$B$3:$I$11,7,FALSE)</f>
        <v>4.9046633753479139E-2</v>
      </c>
      <c r="AC9" s="73">
        <f>VLOOKUP($A$4:$A$14,'ייבוא סחורות ICT'!$A$10:$J$20,10, FALSE)</f>
        <v>23773212.416000001</v>
      </c>
      <c r="AD9" s="140">
        <f>VLOOKUP($B9:$B17, 'שיעור ייבוא סחורות ICT'!$B$3:$I$11,8,FALSE)</f>
        <v>5.6248241215781668E-2</v>
      </c>
      <c r="AE9" s="74">
        <f>VLOOKUP($B:$B,'ייצוא שירותי ICT'!B10:I18,2,FALSE)</f>
        <v>9855.7489999999998</v>
      </c>
      <c r="AF9" s="140">
        <v>8.6152658215999989E-2</v>
      </c>
      <c r="AG9" s="74">
        <f>VLOOKUP($B:$B,'ייצוא שירותי ICT'!$B$6:$I$14,3,FALSE)</f>
        <v>8168.1229999999996</v>
      </c>
      <c r="AH9" s="140">
        <v>8.3039593327999997E-2</v>
      </c>
      <c r="AI9" s="74">
        <f>VLOOKUP($B:$B,'ייצוא שירותי ICT'!$B$6:$I$14,4,FALSE)</f>
        <v>8523.4860000000008</v>
      </c>
      <c r="AJ9" s="140">
        <v>8.4457098800000005E-2</v>
      </c>
      <c r="AK9" s="74">
        <f>VLOOKUP($B:$B,'ייצוא שירותי ICT'!$B$6:$I$14,5,FALSE)</f>
        <v>8989.0990000000002</v>
      </c>
      <c r="AL9" s="140">
        <v>8.0329750305999911E-2</v>
      </c>
      <c r="AM9" s="74">
        <f>VLOOKUP($B:$B,'ייצוא שירותי ICT'!$B$6:$I$14,6,FALSE)</f>
        <v>9314.1880000000001</v>
      </c>
      <c r="AN9" s="140">
        <v>7.5458085293000007E-2</v>
      </c>
      <c r="AO9" s="74">
        <f>VLOOKUP($B:$B,'ייצוא שירותי ICT'!$B$6:$I$14,7,FALSE)</f>
        <v>8782.3889999999901</v>
      </c>
      <c r="AP9" s="140">
        <v>7.2458865183000001E-2</v>
      </c>
      <c r="AQ9" s="74">
        <f>VLOOKUP($B:$B,'ייצוא שירותי ICT'!$B$6:$I$14,8,FALSE)</f>
        <v>8452.8194100803903</v>
      </c>
      <c r="AR9" s="140">
        <v>9.6773949326000003E-2</v>
      </c>
      <c r="AS9" s="20">
        <f>VLOOKUP($B:$B,'ייבוא שירותי ICT'!$B$7:$I$15,2,FALSE)</f>
        <v>10258.018</v>
      </c>
      <c r="AT9" s="140">
        <v>8.7354393137000011E-2</v>
      </c>
      <c r="AU9" s="20">
        <f>VLOOKUP($B:$B,'ייבוא שירותי ICT'!$B$7:$I$15,3,FALSE)</f>
        <v>9751.6200000000008</v>
      </c>
      <c r="AV9" s="140">
        <v>9.4607368728000005E-2</v>
      </c>
      <c r="AW9" s="20">
        <f>VLOOKUP($B:$B,'ייבוא שירותי ICT'!$B$7:$I$15,4,FALSE)</f>
        <v>9782.1460000000006</v>
      </c>
      <c r="AX9" s="140">
        <v>9.2774678016000006E-2</v>
      </c>
      <c r="AY9" s="20">
        <f>VLOOKUP($B:$B,'ייבוא שירותי ICT'!$B$7:$I$15,5,FALSE)</f>
        <v>10882.671</v>
      </c>
      <c r="AZ9" s="140">
        <v>9.2902823278999999E-2</v>
      </c>
      <c r="BA9" s="20">
        <f>VLOOKUP($B:$B,'ייבוא שירותי ICT'!$B$7:$I$15,6,FALSE)</f>
        <v>11027.635</v>
      </c>
      <c r="BB9" s="140">
        <v>8.7038343110999991E-2</v>
      </c>
      <c r="BC9" s="20">
        <f>VLOOKUP($B:$B,'ייבוא שירותי ICT'!$B$7:$I$15,7,FALSE)</f>
        <v>11093.769</v>
      </c>
      <c r="BD9" s="140">
        <v>9.009548370999991E-2</v>
      </c>
      <c r="BE9" s="20">
        <f>VLOOKUP($B:$B,'ייבוא שירותי ICT'!$B$7:$I$15,8,FALSE)</f>
        <v>11921.847111990501</v>
      </c>
      <c r="BF9" s="140">
        <v>0.12814955857999999</v>
      </c>
    </row>
    <row r="10" spans="1:58" ht="14.25" x14ac:dyDescent="0.2">
      <c r="A10" s="41" t="s">
        <v>80</v>
      </c>
      <c r="B10" s="41" t="s">
        <v>12</v>
      </c>
      <c r="C10" s="73">
        <v>61839903.637000002</v>
      </c>
      <c r="D10" s="140">
        <f>VLOOKUP($B10,'שיעור ייצוא סחורות ICT'!$B$2:$I$11,2,FALSE)</f>
        <v>0.10742113219910861</v>
      </c>
      <c r="E10" s="73">
        <v>49482253.219999999</v>
      </c>
      <c r="F10" s="140">
        <f>VLOOKUP($B10,'שיעור ייצוא סחורות ICT'!$B$2:$I$11,3,FALSE)</f>
        <v>0.10648278382980159</v>
      </c>
      <c r="G10" s="73">
        <v>50285141.700999998</v>
      </c>
      <c r="H10" s="140">
        <f>VLOOKUP($B10,'שיעור ייצוא סחורות ICT'!$B$2:$I$11,4,FALSE)</f>
        <v>0.10740641651143691</v>
      </c>
      <c r="I10" s="73">
        <v>55385719.088</v>
      </c>
      <c r="J10" s="140">
        <f>VLOOKUP($B10,'שיעור ייצוא סחורות ICT'!$B$2:$I$11,5,FALSE)</f>
        <v>0.10491551127514752</v>
      </c>
      <c r="K10" s="73">
        <v>59871268.909999996</v>
      </c>
      <c r="L10" s="140">
        <f>VLOOKUP($B10,'שיעור ייצוא סחורות ICT'!$B$2:$I$11,6,FALSE)</f>
        <v>0.10184040346051873</v>
      </c>
      <c r="M10" s="73">
        <v>59229238.101999998</v>
      </c>
      <c r="N10" s="140">
        <f>VLOOKUP($B10,'שיעור ייצוא סחורות ICT'!$B$2:$I$11,7,FALSE)</f>
        <v>0.1026886864693634</v>
      </c>
      <c r="O10" s="73">
        <v>61274632.839000002</v>
      </c>
      <c r="P10" s="140">
        <f>VLOOKUP($B10,'שיעור ייצוא סחורות ICT'!$B$2:$I$11,8,FALSE)</f>
        <v>0.11113507303665233</v>
      </c>
      <c r="Q10" s="73">
        <f>VLOOKUP(A10,'ייבוא סחורות ICT'!A8:J16,4,FALSE)</f>
        <v>65565269.913000003</v>
      </c>
      <c r="R10" s="140">
        <f>VLOOKUP($B10:$B18, 'שיעור ייבוא סחורות ICT'!$B$3:$I$11,2,FALSE)</f>
        <v>0.12902535013132355</v>
      </c>
      <c r="S10" s="73">
        <f>VLOOKUP($A$4:$A$14,'ייבוא סחורות ICT'!$A$10:$J$20,5,FALSE )</f>
        <v>53961483.851000004</v>
      </c>
      <c r="T10" s="140">
        <f>VLOOKUP($B10:$B18, 'שיעור ייבוא סחורות ICT'!$B$3:$I$11,3,FALSE)</f>
        <v>0.13076997169847274</v>
      </c>
      <c r="U10" s="73">
        <f>VLOOKUP($A$4:$A$14,'ייבוא סחורות ICT'!$A$10:$J$20,6, FALSE)</f>
        <v>54162182.588</v>
      </c>
      <c r="V10" s="140">
        <f>VLOOKUP($B10:$B18, 'שיעור ייבוא סחורות ICT'!$B$3:$I$11,4,FALSE)</f>
        <v>0.13273321634396348</v>
      </c>
      <c r="W10" s="73">
        <f>VLOOKUP($A$4:$A$14,'ייבוא סחורות ICT'!$A$10:$J$20,7, FALSE)</f>
        <v>62580346.615999997</v>
      </c>
      <c r="X10" s="140">
        <f>VLOOKUP($B10:$B18, 'שיעור ייבוא סחורות ICT'!$B$3:$I$11,5,FALSE)</f>
        <v>0.13548383566300007</v>
      </c>
      <c r="Y10" s="73">
        <f>VLOOKUP($A$4:$A$14,'ייבוא סחורות ICT'!$A$10:$J$20,8, FALSE)</f>
        <v>68714460.983999997</v>
      </c>
      <c r="Z10" s="140">
        <f>VLOOKUP($B10:$B18, 'שיעור ייבוא סחורות ICT'!$B$3:$I$11,6,FALSE)</f>
        <v>0.13188054194994367</v>
      </c>
      <c r="AA10" s="73">
        <f>VLOOKUP($A$4:$A$14,'ייבוא סחורות ICT'!$A$10:$J$20,9, FALSE)</f>
        <v>69703495.361000001</v>
      </c>
      <c r="AB10" s="140">
        <f>VLOOKUP($B10:$B18, 'שיעור ייבוא סחורות ICT'!$B$3:$I$11,7,FALSE)</f>
        <v>0.13538400419260027</v>
      </c>
      <c r="AC10" s="73">
        <f>VLOOKUP($A$4:$A$14,'ייבוא סחורות ICT'!$A$10:$J$20,10, FALSE)</f>
        <v>72223631.091999993</v>
      </c>
      <c r="AD10" s="140">
        <f>VLOOKUP($B10:$B18, 'שיעור ייבוא סחורות ICT'!$B$3:$I$11,8,FALSE)</f>
        <v>0.1491950883528988</v>
      </c>
      <c r="AE10" s="74">
        <f>VLOOKUP($B:$B,'ייצוא שירותי ICT'!B11:I19,2,FALSE)</f>
        <v>22614.936000000002</v>
      </c>
      <c r="AF10" s="140">
        <v>0.109606302015</v>
      </c>
      <c r="AG10" s="74">
        <f>VLOOKUP($B:$B,'ייצוא שירותי ICT'!$B$6:$I$14,3,FALSE)</f>
        <v>28723.736000000001</v>
      </c>
      <c r="AH10" s="140">
        <v>0.145171052129</v>
      </c>
      <c r="AI10" s="74">
        <f>VLOOKUP($B:$B,'ייצוא שירותי ICT'!$B$6:$I$14,4,FALSE)</f>
        <v>18422.41</v>
      </c>
      <c r="AJ10" s="140">
        <v>9.648120069100001E-2</v>
      </c>
      <c r="AK10" s="74">
        <f>VLOOKUP($B:$B,'ייצוא שירותי ICT'!$B$6:$I$14,5,FALSE)</f>
        <v>18896.516</v>
      </c>
      <c r="AL10" s="140">
        <v>8.5610726307000007E-2</v>
      </c>
      <c r="AM10" s="74">
        <f>VLOOKUP($B:$B,'ייצוא שירותי ICT'!$B$6:$I$14,6,FALSE)</f>
        <v>19039.584999999999</v>
      </c>
      <c r="AN10" s="140">
        <v>7.3179245973000004E-2</v>
      </c>
      <c r="AO10" s="74">
        <f>VLOOKUP($B:$B,'ייצוא שירותי ICT'!$B$6:$I$14,7,FALSE)</f>
        <v>20102.851999999999</v>
      </c>
      <c r="AP10" s="140">
        <v>7.2889620734000002E-2</v>
      </c>
      <c r="AQ10" s="74">
        <f>VLOOKUP($B:$B,'ייצוא שירותי ICT'!$B$6:$I$14,8,FALSE)</f>
        <v>14390.1335388605</v>
      </c>
      <c r="AR10" s="140">
        <v>7.7099370601999992E-2</v>
      </c>
      <c r="AS10" s="20">
        <f>VLOOKUP($B:$B,'ייבוא שירותי ICT'!$B$7:$I$15,2,FALSE)</f>
        <v>15593.278</v>
      </c>
      <c r="AT10" s="140">
        <v>8.0785646272000008E-2</v>
      </c>
      <c r="AU10" s="20">
        <f>VLOOKUP($B:$B,'ייבוא שירותי ICT'!$B$7:$I$15,3,FALSE)</f>
        <v>48228.639000000003</v>
      </c>
      <c r="AV10" s="140">
        <v>0.225958188965</v>
      </c>
      <c r="AW10" s="20">
        <f>VLOOKUP($B:$B,'ייבוא שירותי ICT'!$B$7:$I$15,4,FALSE)</f>
        <v>13915.433000000001</v>
      </c>
      <c r="AX10" s="140">
        <v>7.5810755546999994E-2</v>
      </c>
      <c r="AY10" s="20">
        <f>VLOOKUP($B:$B,'ייבוא שירותי ICT'!$B$7:$I$15,5,FALSE)</f>
        <v>15154.786</v>
      </c>
      <c r="AZ10" s="140">
        <v>6.9994114868999993E-2</v>
      </c>
      <c r="BA10" s="20">
        <f>VLOOKUP($B:$B,'ייבוא שירותי ICT'!$B$7:$I$15,6,FALSE)</f>
        <v>16091.686</v>
      </c>
      <c r="BB10" s="140">
        <v>6.2012102307000001E-2</v>
      </c>
      <c r="BC10" s="20">
        <f>VLOOKUP($B:$B,'ייבוא שירותי ICT'!$B$7:$I$15,7,FALSE)</f>
        <v>17284.687000000002</v>
      </c>
      <c r="BD10" s="140">
        <v>6.5101917909000009E-2</v>
      </c>
      <c r="BE10" s="20">
        <f>VLOOKUP($B:$B,'ייבוא שירותי ICT'!$B$7:$I$15,8,FALSE)</f>
        <v>10705.264375144499</v>
      </c>
      <c r="BF10" s="140">
        <v>6.3250534285000007E-2</v>
      </c>
    </row>
    <row r="11" spans="1:58" ht="14.25" x14ac:dyDescent="0.2">
      <c r="A11" s="41" t="s">
        <v>81</v>
      </c>
      <c r="B11" s="41" t="s">
        <v>2</v>
      </c>
      <c r="C11" s="73">
        <v>1462853.345</v>
      </c>
      <c r="D11" s="140">
        <f>VLOOKUP($B11,'שיעור ייצוא סחורות ICT'!$B$2:$I$11,2,FALSE)</f>
        <v>2.2916384793833098E-2</v>
      </c>
      <c r="E11" s="73">
        <v>1348846.3740000001</v>
      </c>
      <c r="F11" s="140">
        <f>VLOOKUP($B11,'שיעור ייצוא סחורות ICT'!$B$2:$I$11,3,FALSE)</f>
        <v>2.4504418999806724E-2</v>
      </c>
      <c r="G11" s="73">
        <v>1837900.531</v>
      </c>
      <c r="H11" s="140">
        <f>VLOOKUP($B11,'שיעור ייצוא סחורות ICT'!$B$2:$I$11,4,FALSE)</f>
        <v>3.3192145715503031E-2</v>
      </c>
      <c r="I11" s="73">
        <v>2000946.43</v>
      </c>
      <c r="J11" s="140">
        <f>VLOOKUP($B11,'שיעור ייצוא סחורות ICT'!$B$2:$I$11,5,FALSE)</f>
        <v>3.2212624038477904E-2</v>
      </c>
      <c r="K11" s="73">
        <v>2242860.9559999998</v>
      </c>
      <c r="L11" s="140">
        <f>VLOOKUP($B11,'שיעור ייצוא סחורות ICT'!$B$2:$I$11,6,FALSE)</f>
        <v>3.0253369559399466E-2</v>
      </c>
      <c r="M11" s="73">
        <v>2280245.7289999998</v>
      </c>
      <c r="N11" s="140">
        <f>VLOOKUP($B11,'שיעור ייצוא סחורות ICT'!$B$2:$I$11,7,FALSE)</f>
        <v>3.4001002132435697E-2</v>
      </c>
      <c r="O11" s="73">
        <v>2267482.88</v>
      </c>
      <c r="P11" s="140">
        <f>VLOOKUP($B11,'שיעור ייצוא סחורות ICT'!$B$2:$I$11,8,FALSE)</f>
        <v>3.6854967850128172E-2</v>
      </c>
      <c r="Q11" s="73">
        <f>VLOOKUP(A11,'ייבוא סחורות ICT'!A9:J17,4,FALSE)</f>
        <v>3669435.0619999999</v>
      </c>
      <c r="R11" s="140">
        <f>VLOOKUP($B11:$B19, 'שיעור ייבוא סחורות ICT'!$B$3:$I$11,2,FALSE)</f>
        <v>4.6806471825297333E-2</v>
      </c>
      <c r="S11" s="73">
        <f>VLOOKUP($A$4:$A$14,'ייבוא סחורות ICT'!$A$10:$J$20,5,FALSE )</f>
        <v>3305072.9180000001</v>
      </c>
      <c r="T11" s="140">
        <f>VLOOKUP($B11:$B19, 'שיעור ייבוא סחורות ICT'!$B$3:$I$11,3,FALSE)</f>
        <v>4.9396402710186742E-2</v>
      </c>
      <c r="U11" s="73">
        <f>VLOOKUP($A$4:$A$14,'ייבוא סחורות ICT'!$A$10:$J$20,6, FALSE)</f>
        <v>3742400.375</v>
      </c>
      <c r="V11" s="140">
        <f>VLOOKUP($B11:$B19, 'שיעור ייבוא סחורות ICT'!$B$3:$I$11,4,FALSE)</f>
        <v>5.5073499473325918E-2</v>
      </c>
      <c r="W11" s="73">
        <f>VLOOKUP($A$4:$A$14,'ייבוא סחורות ICT'!$A$10:$J$20,7, FALSE)</f>
        <v>4441401.5710000005</v>
      </c>
      <c r="X11" s="140">
        <f>VLOOKUP($B11:$B19, 'שיעור ייבוא סחורות ICT'!$B$3:$I$11,5,FALSE)</f>
        <v>5.6401529573165257E-2</v>
      </c>
      <c r="Y11" s="73">
        <f>VLOOKUP($A$4:$A$14,'ייבוא סחורות ICT'!$A$10:$J$20,8, FALSE)</f>
        <v>5344660.1440000003</v>
      </c>
      <c r="Z11" s="140">
        <f>VLOOKUP($B11:$B19, 'שיעור ייבוא סחורות ICT'!$B$3:$I$11,6,FALSE)</f>
        <v>5.5889358343288363E-2</v>
      </c>
      <c r="AA11" s="73">
        <f>VLOOKUP($A$4:$A$14,'ייבוא סחורות ICT'!$A$10:$J$20,9, FALSE)</f>
        <v>5493978.8949999996</v>
      </c>
      <c r="AB11" s="140">
        <f>VLOOKUP($B11:$B19, 'שיעור ייבוא סחורות ICT'!$B$3:$I$11,7,FALSE)</f>
        <v>6.1356871108140143E-2</v>
      </c>
      <c r="AC11" s="73">
        <f>VLOOKUP($A$4:$A$14,'ייבוא סחורות ICT'!$A$10:$J$20,10, FALSE)</f>
        <v>5369830.4400000004</v>
      </c>
      <c r="AD11" s="140">
        <f>VLOOKUP($B11:$B19, 'שיעור ייבוא סחורות ICT'!$B$3:$I$11,8,FALSE)</f>
        <v>6.9188039212774749E-2</v>
      </c>
      <c r="AE11" s="74">
        <f>VLOOKUP($B:$B,'ייצוא שירותי ICT'!B12:I20,2,FALSE)</f>
        <v>1505.191</v>
      </c>
      <c r="AF11" s="140">
        <v>4.9143339492999996E-2</v>
      </c>
      <c r="AG11" s="74">
        <f>VLOOKUP($B:$B,'ייצוא שירותי ICT'!$B$6:$I$14,3,FALSE)</f>
        <v>1326.9770000000001</v>
      </c>
      <c r="AH11" s="140">
        <v>4.8008976785000004E-2</v>
      </c>
      <c r="AI11" s="74">
        <f>VLOOKUP($B:$B,'ייצוא שירותי ICT'!$B$6:$I$14,4,FALSE)</f>
        <v>1442.2940000000001</v>
      </c>
      <c r="AJ11" s="140">
        <v>4.9055016127999999E-2</v>
      </c>
      <c r="AK11" s="74">
        <f>VLOOKUP($B:$B,'ייצוא שירותי ICT'!$B$6:$I$14,5,FALSE)</f>
        <v>1608.6659999999999</v>
      </c>
      <c r="AL11" s="140">
        <v>4.6096076661999996E-2</v>
      </c>
      <c r="AM11" s="74">
        <f>VLOOKUP($B:$B,'ייצוא שירותי ICT'!$B$6:$I$14,6,FALSE)</f>
        <v>2014.7080000000001</v>
      </c>
      <c r="AN11" s="140">
        <v>5.121891613E-2</v>
      </c>
      <c r="AO11" s="74">
        <f>VLOOKUP($B:$B,'ייצוא שירותי ICT'!$B$6:$I$14,7,FALSE)</f>
        <v>1938.93</v>
      </c>
      <c r="AP11" s="140">
        <v>4.9111070202E-2</v>
      </c>
      <c r="AQ11" s="74">
        <f>VLOOKUP($B:$B,'ייצוא שירותי ICT'!$B$6:$I$14,8,FALSE)</f>
        <v>2523.8328171107</v>
      </c>
      <c r="AR11" s="140">
        <v>9.8701559006E-2</v>
      </c>
      <c r="AS11" s="20">
        <f>VLOOKUP($B:$B,'ייבוא שירותי ICT'!$B$7:$I$15,2,FALSE)</f>
        <v>1337.8</v>
      </c>
      <c r="AT11" s="140">
        <v>8.3818862038E-2</v>
      </c>
      <c r="AU11" s="20">
        <f>VLOOKUP($B:$B,'ייבוא שירותי ICT'!$B$7:$I$15,3,FALSE)</f>
        <v>993.01400000000001</v>
      </c>
      <c r="AV11" s="140">
        <v>7.0773364502999994E-2</v>
      </c>
      <c r="AW11" s="20">
        <f>VLOOKUP($B:$B,'ייבוא שירותי ICT'!$B$7:$I$15,4,FALSE)</f>
        <v>1029.42</v>
      </c>
      <c r="AX11" s="140">
        <v>6.9532718006999991E-2</v>
      </c>
      <c r="AY11" s="20">
        <f>VLOOKUP($B:$B,'ייבוא שירותי ICT'!$B$7:$I$15,5,FALSE)</f>
        <v>1018.973</v>
      </c>
      <c r="AZ11" s="140">
        <v>6.1515414125000001E-2</v>
      </c>
      <c r="BA11" s="20">
        <f>VLOOKUP($B:$B,'ייבוא שירותי ICT'!$B$7:$I$15,6,FALSE)</f>
        <v>1184.4970000000001</v>
      </c>
      <c r="BB11" s="140">
        <v>6.2817039249000006E-2</v>
      </c>
      <c r="BC11" s="20">
        <f>VLOOKUP($B:$B,'ייבוא שירותי ICT'!$B$7:$I$15,7,FALSE)</f>
        <v>1108.28</v>
      </c>
      <c r="BD11" s="140">
        <v>5.5668027125000005E-2</v>
      </c>
      <c r="BE11" s="20">
        <f>VLOOKUP($B:$B,'ייבוא שירותי ICT'!$B$7:$I$15,8,FALSE)</f>
        <v>1203.9080045247999</v>
      </c>
      <c r="BF11" s="140">
        <v>7.6467583461999999E-2</v>
      </c>
    </row>
    <row r="12" spans="1:58" ht="14.25" x14ac:dyDescent="0.2">
      <c r="A12" s="41" t="s">
        <v>82</v>
      </c>
      <c r="B12" s="41" t="s">
        <v>16</v>
      </c>
      <c r="C12" s="73">
        <v>11385063.903999999</v>
      </c>
      <c r="D12" s="140">
        <f>VLOOKUP($B12,'שיעור ייצוא סחורות ICT'!$B$2:$I$11,2,FALSE)</f>
        <v>6.9135474998295643E-2</v>
      </c>
      <c r="E12" s="73">
        <v>9692971.6180000007</v>
      </c>
      <c r="F12" s="140">
        <f>VLOOKUP($B12,'שיעור ייצוא סחורות ICT'!$B$2:$I$11,3,FALSE)</f>
        <v>6.9232311654533682E-2</v>
      </c>
      <c r="G12" s="73">
        <v>9465385.7829999998</v>
      </c>
      <c r="H12" s="140">
        <f>VLOOKUP($B12,'שיעור ייצוא סחורות ICT'!$B$2:$I$11,4,FALSE)</f>
        <v>6.7905396470602786E-2</v>
      </c>
      <c r="I12" s="73">
        <v>9294162.1750000007</v>
      </c>
      <c r="J12" s="140">
        <f>VLOOKUP($B12,'שיעור ייצוא סחורות ICT'!$B$2:$I$11,5,FALSE)</f>
        <v>6.0683267549727506E-2</v>
      </c>
      <c r="K12" s="73">
        <v>9585865.2880000006</v>
      </c>
      <c r="L12" s="140">
        <f>VLOOKUP($B12,'שיעור ייצוא סחורות ICT'!$B$2:$I$11,6,FALSE)</f>
        <v>5.7757785915714462E-2</v>
      </c>
      <c r="M12" s="73">
        <v>9874943.3000000007</v>
      </c>
      <c r="N12" s="140">
        <f>VLOOKUP($B12,'שיעור ייצוא סחורות ICT'!$B$2:$I$11,7,FALSE)</f>
        <v>6.1514152406961925E-2</v>
      </c>
      <c r="O12" s="73">
        <v>10196805.333000001</v>
      </c>
      <c r="P12" s="140">
        <f>VLOOKUP($B12,'שיעור ייצוא סחורות ICT'!$B$2:$I$11,8,FALSE)</f>
        <v>6.5813190641890978E-2</v>
      </c>
      <c r="Q12" s="73">
        <f>VLOOKUP(A12,'ייבוא סחורות ICT'!A10:J18,4,FALSE)</f>
        <v>16040991.692</v>
      </c>
      <c r="R12" s="140">
        <f>VLOOKUP($B12:$B20, 'שיעור ייבוא סחורות ICT'!$B$3:$I$11,2,FALSE)</f>
        <v>9.8860813072121675E-2</v>
      </c>
      <c r="S12" s="73">
        <f>VLOOKUP($A$4:$A$14,'ייבוא סחורות ICT'!$A$10:$J$20,5,FALSE )</f>
        <v>14000571.540999999</v>
      </c>
      <c r="T12" s="140">
        <f>VLOOKUP($B12:$B20, 'שיעור ייבוא סחורות ICT'!$B$3:$I$11,3,FALSE)</f>
        <v>0.10146277880202542</v>
      </c>
      <c r="U12" s="73">
        <f>VLOOKUP($A$4:$A$14,'ייבוא סחורות ICT'!$A$10:$J$20,6, FALSE)</f>
        <v>13799997.513</v>
      </c>
      <c r="V12" s="140">
        <f>VLOOKUP($B12:$B20, 'שיעור ייבוא סחורות ICT'!$B$3:$I$11,4,FALSE)</f>
        <v>9.8084480736427518E-2</v>
      </c>
      <c r="W12" s="73">
        <f>VLOOKUP($A$4:$A$14,'ייבוא סחורות ICT'!$A$10:$J$20,7, FALSE)</f>
        <v>14233981.297</v>
      </c>
      <c r="X12" s="140">
        <f>VLOOKUP($B12:$B20, 'שיעור ייבוא סחורות ICT'!$B$3:$I$11,5,FALSE)</f>
        <v>9.2467636780266677E-2</v>
      </c>
      <c r="Y12" s="73">
        <f>VLOOKUP($A$4:$A$14,'ייבוא סחורות ICT'!$A$10:$J$20,8, FALSE)</f>
        <v>15587664.188999999</v>
      </c>
      <c r="Z12" s="140">
        <f>VLOOKUP($B12:$B20, 'שיעור ייבוא סחורות ICT'!$B$3:$I$11,6,FALSE)</f>
        <v>9.1556112008513199E-2</v>
      </c>
      <c r="AA12" s="73">
        <f>VLOOKUP($A$4:$A$14,'ייבוא סחורות ICT'!$A$10:$J$20,9, FALSE)</f>
        <v>14296289.999</v>
      </c>
      <c r="AB12" s="140">
        <f>VLOOKUP($B12:$B20, 'שיעור ייבוא סחורות ICT'!$B$3:$I$11,7,FALSE)</f>
        <v>8.9937430013151756E-2</v>
      </c>
      <c r="AC12" s="73">
        <f>VLOOKUP($A$4:$A$14,'ייבוא סחורות ICT'!$A$10:$J$20,10, FALSE)</f>
        <v>15141980.905999999</v>
      </c>
      <c r="AD12" s="140">
        <f>VLOOKUP($B12:$B20, 'שיעור ייבוא סחורות ICT'!$B$3:$I$11,8,FALSE)</f>
        <v>0.10132735631480261</v>
      </c>
      <c r="AE12" s="74">
        <f>VLOOKUP($B:$B,'ייצוא שירותי ICT'!B13:I21,2,FALSE)</f>
        <v>16065.9</v>
      </c>
      <c r="AF12" s="140">
        <v>0.208921397107</v>
      </c>
      <c r="AG12" s="74">
        <f>VLOOKUP($B:$B,'ייצוא שירותי ICT'!$B$6:$I$14,3,FALSE)</f>
        <v>15432.844999999999</v>
      </c>
      <c r="AH12" s="140">
        <v>0.21231338077899997</v>
      </c>
      <c r="AI12" s="74">
        <f>VLOOKUP($B:$B,'ייצוא שירותי ICT'!$B$6:$I$14,4,FALSE)</f>
        <v>13798.264999999999</v>
      </c>
      <c r="AJ12" s="140">
        <v>0.18954839142899998</v>
      </c>
      <c r="AK12" s="74">
        <f>VLOOKUP($B:$B,'ייצוא שירותי ICT'!$B$6:$I$14,5,FALSE)</f>
        <v>13975.01</v>
      </c>
      <c r="AL12" s="140">
        <v>0.18792900395600001</v>
      </c>
      <c r="AM12" s="74">
        <f>VLOOKUP($B:$B,'ייצוא שירותי ICT'!$B$6:$I$14,6,FALSE)</f>
        <v>14207.227999999999</v>
      </c>
      <c r="AN12" s="140">
        <v>0.19307887159600001</v>
      </c>
      <c r="AO12" s="74">
        <f>VLOOKUP($B:$B,'ייצוא שירותי ICT'!$B$6:$I$14,7,FALSE)</f>
        <v>14158.732</v>
      </c>
      <c r="AP12" s="140">
        <v>0.18848841808</v>
      </c>
      <c r="AQ12" s="74">
        <f>VLOOKUP($B:$B,'ייצוא שירותי ICT'!$B$6:$I$14,8,FALSE)</f>
        <v>14851.341580668301</v>
      </c>
      <c r="AR12" s="140">
        <v>0.21342846440300001</v>
      </c>
      <c r="AS12" s="20">
        <f>VLOOKUP($B:$B,'ייבוא שירותי ICT'!$B$7:$I$15,2,FALSE)</f>
        <v>7218.82</v>
      </c>
      <c r="AT12" s="140">
        <v>0.10435985702599999</v>
      </c>
      <c r="AU12" s="20">
        <f>VLOOKUP($B:$B,'ייבוא שירותי ICT'!$B$7:$I$15,3,FALSE)</f>
        <v>6546.0209999999997</v>
      </c>
      <c r="AV12" s="140">
        <v>0.10617811933900001</v>
      </c>
      <c r="AW12" s="20">
        <f>VLOOKUP($B:$B,'ייבוא שירותי ICT'!$B$7:$I$15,4,FALSE)</f>
        <v>6237.9560000000001</v>
      </c>
      <c r="AX12" s="140">
        <v>0.100980166905</v>
      </c>
      <c r="AY12" s="20">
        <f>VLOOKUP($B:$B,'ייבוא שירותי ICT'!$B$7:$I$15,5,FALSE)</f>
        <v>7142.8710000000001</v>
      </c>
      <c r="AZ12" s="140">
        <v>0.10205392994000001</v>
      </c>
      <c r="BA12" s="20">
        <f>VLOOKUP($B:$B,'ייבוא שירותי ICT'!$B$7:$I$15,6,FALSE)</f>
        <v>8343.8719999999903</v>
      </c>
      <c r="BB12" s="140">
        <v>0.115920243371</v>
      </c>
      <c r="BC12" s="20">
        <f>VLOOKUP($B:$B,'ייבוא שירותי ICT'!$B$7:$I$15,7,FALSE)</f>
        <v>9023.3529999999901</v>
      </c>
      <c r="BD12" s="140">
        <v>0.120709350452</v>
      </c>
      <c r="BE12" s="20">
        <f>VLOOKUP($B:$B,'ייבוא שירותי ICT'!$B$7:$I$15,8,FALSE)</f>
        <v>10202.749866018199</v>
      </c>
      <c r="BF12" s="140">
        <v>0.14918154619899998</v>
      </c>
    </row>
    <row r="13" spans="1:58" ht="14.25" x14ac:dyDescent="0.2">
      <c r="A13" s="139" t="s">
        <v>83</v>
      </c>
      <c r="B13" s="41" t="s">
        <v>18</v>
      </c>
      <c r="C13" s="73">
        <v>16595485.757999999</v>
      </c>
      <c r="D13" s="140">
        <f>VLOOKUP($B13,'שיעור ייצוא סחורות ICT'!$B$2:$I$11,2,FALSE)</f>
        <v>7.7376603013032633E-2</v>
      </c>
      <c r="E13" s="73">
        <v>15782316.486</v>
      </c>
      <c r="F13" s="140">
        <f>VLOOKUP($B13,'שיעור ייצוא סחורות ICT'!$B$2:$I$11,3,FALSE)</f>
        <v>8.1159223299730798E-2</v>
      </c>
      <c r="G13" s="73">
        <v>14026544.805</v>
      </c>
      <c r="H13" s="140">
        <f>VLOOKUP($B13,'שיעור ייצוא סחורות ICT'!$B$2:$I$11,4,FALSE)</f>
        <v>7.1398160169280592E-2</v>
      </c>
      <c r="I13" s="73">
        <v>15307519.054</v>
      </c>
      <c r="J13" s="140">
        <f>VLOOKUP($B13,'שיעור ייצוא סחורות ICT'!$B$2:$I$11,5,FALSE)</f>
        <v>6.9168512878503383E-2</v>
      </c>
      <c r="K13" s="73">
        <v>18084874.107999999</v>
      </c>
      <c r="L13" s="140">
        <f>VLOOKUP($B13,'שיעור ייצוא סחורות ICT'!$B$2:$I$11,6,FALSE)</f>
        <v>6.9074940549613134E-2</v>
      </c>
      <c r="M13" s="73">
        <v>16496282.776000001</v>
      </c>
      <c r="N13" s="140">
        <f>VLOOKUP($B13,'שיעור ייצוא סחורות ICT'!$B$2:$I$11,7,FALSE)</f>
        <v>6.5496585972806609E-2</v>
      </c>
      <c r="O13" s="73">
        <v>18341942.710000001</v>
      </c>
      <c r="P13" s="140">
        <f>VLOOKUP($B13,'שיעור ייצוא סחורות ICT'!$B$2:$I$11,8,FALSE)</f>
        <v>7.216434894875956E-2</v>
      </c>
      <c r="Q13" s="73">
        <f>VLOOKUP(A13,'ייבוא סחורות ICT'!A11:J19,4,FALSE)</f>
        <v>19238374.489</v>
      </c>
      <c r="R13" s="140">
        <f>VLOOKUP($B13:$B21, 'שיעור ייבוא סחורות ICT'!$B$3:$I$11,2,FALSE)</f>
        <v>8.8784045803320971E-2</v>
      </c>
      <c r="S13" s="73">
        <f>VLOOKUP($A$4:$A$14,'ייבוא סחורות ICT'!$A$10:$J$20,5,FALSE )</f>
        <v>18571818.75</v>
      </c>
      <c r="T13" s="140">
        <f>VLOOKUP($B13:$B21, 'שיעור ייבוא סחורות ICT'!$B$3:$I$11,3,FALSE)</f>
        <v>9.7902814843883662E-2</v>
      </c>
      <c r="U13" s="73">
        <f>VLOOKUP($A$4:$A$14,'ייבוא סחורות ICT'!$A$10:$J$20,6, FALSE)</f>
        <v>17418706.52</v>
      </c>
      <c r="V13" s="140">
        <f>VLOOKUP($B13:$B21, 'שיעור ייבוא סחורות ICT'!$B$3:$I$11,4,FALSE)</f>
        <v>9.2398196726792559E-2</v>
      </c>
      <c r="W13" s="73">
        <f>VLOOKUP($A$4:$A$14,'ייבוא סחורות ICT'!$A$10:$J$20,7, FALSE)</f>
        <v>19738886.002</v>
      </c>
      <c r="X13" s="140">
        <f>VLOOKUP($B13:$B21, 'שיעור ייבוא סחורות ICT'!$B$3:$I$11,5,FALSE)</f>
        <v>9.0554247980517602E-2</v>
      </c>
      <c r="Y13" s="73">
        <f>VLOOKUP($A$4:$A$14,'ייבוא סחורות ICT'!$A$10:$J$20,8, FALSE)</f>
        <v>22803234.66</v>
      </c>
      <c r="Z13" s="140">
        <f>VLOOKUP($B13:$B21, 'שיעור ייבוא סחורות ICT'!$B$3:$I$11,6,FALSE)</f>
        <v>8.5182085524638379E-2</v>
      </c>
      <c r="AA13" s="73">
        <f>VLOOKUP($A$4:$A$14,'ייבוא סחורות ICT'!$A$10:$J$20,9, FALSE)</f>
        <v>20593841.669</v>
      </c>
      <c r="AB13" s="140">
        <f>VLOOKUP($B13:$B21, 'שיעור ייבוא סחורות ICT'!$B$3:$I$11,7,FALSE)</f>
        <v>8.3492875315651666E-2</v>
      </c>
      <c r="AC13" s="73">
        <f>VLOOKUP($A$4:$A$14,'ייבוא סחורות ICT'!$A$10:$J$20,10, FALSE)</f>
        <v>25742107.471000001</v>
      </c>
      <c r="AD13" s="140">
        <f>VLOOKUP($B13:$B21, 'שיעור ייבוא סחורות ICT'!$B$3:$I$11,8,FALSE)</f>
        <v>0.10108404801794342</v>
      </c>
      <c r="AE13" s="74">
        <f>VLOOKUP($B:$B,'ייצוא שירותי ICT'!B14:I22,2,FALSE)</f>
        <v>3937.527</v>
      </c>
      <c r="AF13" s="140">
        <v>8.2717964911999994E-2</v>
      </c>
      <c r="AG13" s="74">
        <f>VLOOKUP($B:$B,'ייצוא שירותי ICT'!$B$6:$I$14,3,FALSE)</f>
        <v>4081.4259999999999</v>
      </c>
      <c r="AH13" s="140">
        <v>9.2533171129999994E-2</v>
      </c>
      <c r="AI13" s="74">
        <f>VLOOKUP($B:$B,'ייצוא שירותי ICT'!$B$6:$I$14,4,FALSE)</f>
        <v>4926.4930000000004</v>
      </c>
      <c r="AJ13" s="140">
        <v>0.101118674001</v>
      </c>
      <c r="AK13" s="74">
        <f>VLOOKUP($B:$B,'ייצוא שירותי ICT'!$B$6:$I$14,5,FALSE)</f>
        <v>5915.3450000000003</v>
      </c>
      <c r="AL13" s="140">
        <v>0.103088975532</v>
      </c>
      <c r="AM13" s="74">
        <f>VLOOKUP($B:$B,'ייצוא שירותי ICT'!$B$6:$I$14,6,FALSE)</f>
        <v>7577.0259999999998</v>
      </c>
      <c r="AN13" s="140">
        <v>0.11128670533799999</v>
      </c>
      <c r="AO13" s="74">
        <f>VLOOKUP($B:$B,'ייצוא שירותי ICT'!$B$6:$I$14,7,FALSE)</f>
        <v>8118.5249999999996</v>
      </c>
      <c r="AP13" s="140">
        <v>0.11609171830999999</v>
      </c>
      <c r="AQ13" s="74">
        <f>VLOOKUP($B:$B,'ייצוא שירותי ICT'!$B$6:$I$14,8,FALSE)</f>
        <v>8924.5796066336006</v>
      </c>
      <c r="AR13" s="140">
        <v>0.133187773605</v>
      </c>
      <c r="AS13" s="20">
        <f>VLOOKUP($B:$B,'ייבוא שירותי ICT'!$B$7:$I$15,2,FALSE)</f>
        <v>2837.5140000000001</v>
      </c>
      <c r="AT13" s="140">
        <v>8.085574275400001E-2</v>
      </c>
      <c r="AU13" s="20">
        <f>VLOOKUP($B:$B,'ייבוא שירותי ICT'!$B$7:$I$15,3,FALSE)</f>
        <v>2805.384</v>
      </c>
      <c r="AV13" s="140">
        <v>8.7536892686000012E-2</v>
      </c>
      <c r="AW13" s="20">
        <f>VLOOKUP($B:$B,'ייבוא שירותי ICT'!$B$7:$I$15,4,FALSE)</f>
        <v>3135.413</v>
      </c>
      <c r="AX13" s="140">
        <v>9.3593191421000005E-2</v>
      </c>
      <c r="AY13" s="20">
        <f>VLOOKUP($B:$B,'ייבוא שירותי ICT'!$B$7:$I$15,5,FALSE)</f>
        <v>3639.0259999999998</v>
      </c>
      <c r="AZ13" s="140">
        <v>9.7555026847999993E-2</v>
      </c>
      <c r="BA13" s="20">
        <f>VLOOKUP($B:$B,'ייבוא שירותי ICT'!$B$7:$I$15,6,FALSE)</f>
        <v>4499.7039999999997</v>
      </c>
      <c r="BB13" s="140">
        <v>0.104663700271</v>
      </c>
      <c r="BC13" s="20">
        <f>VLOOKUP($B:$B,'ייבוא שירותי ICT'!$B$7:$I$15,7,FALSE)</f>
        <v>4598.6210000000001</v>
      </c>
      <c r="BD13" s="140">
        <v>0.105805213781</v>
      </c>
      <c r="BE13" s="20">
        <f>VLOOKUP($B:$B,'ייבוא שירותי ICT'!$B$7:$I$15,8,FALSE)</f>
        <v>5399.4750190754003</v>
      </c>
      <c r="BF13" s="140">
        <v>0.13430818265299999</v>
      </c>
    </row>
    <row r="14" spans="1:58" ht="28.5" x14ac:dyDescent="0.2">
      <c r="B14" s="75" t="s">
        <v>210</v>
      </c>
      <c r="D14" s="124">
        <v>6.0220916704225823E-2</v>
      </c>
      <c r="E14" s="145"/>
      <c r="F14" s="124">
        <v>6.029983314167027E-2</v>
      </c>
      <c r="G14" s="145"/>
      <c r="H14" s="124">
        <v>6.5871274188599116E-2</v>
      </c>
      <c r="I14" s="145"/>
      <c r="J14" s="124">
        <v>6.1009108591064412E-2</v>
      </c>
      <c r="K14" s="145"/>
      <c r="L14" s="124">
        <v>5.745385630873192E-2</v>
      </c>
      <c r="M14" s="145"/>
      <c r="N14" s="124">
        <v>6.1851121296584419E-2</v>
      </c>
      <c r="O14" s="145"/>
      <c r="P14" s="124">
        <v>6.3483289966341894E-2</v>
      </c>
      <c r="Q14" s="145"/>
      <c r="R14" s="124">
        <v>8.4977690230394892E-2</v>
      </c>
      <c r="S14" s="145"/>
      <c r="T14" s="124">
        <v>8.9031990274294801E-2</v>
      </c>
      <c r="U14" s="145"/>
      <c r="V14" s="124">
        <v>8.7752616051970295E-2</v>
      </c>
      <c r="W14" s="145"/>
      <c r="X14" s="124">
        <v>8.5586077221681905E-2</v>
      </c>
      <c r="Y14" s="145"/>
      <c r="Z14" s="124">
        <v>8.6062300444554027E-2</v>
      </c>
      <c r="AA14" s="145"/>
      <c r="AB14" s="124">
        <v>8.9084574839403824E-2</v>
      </c>
      <c r="AC14" s="145"/>
      <c r="AD14" s="124">
        <v>9.5389193767888375E-2</v>
      </c>
      <c r="AE14" s="145"/>
      <c r="AF14" s="124">
        <v>0.23381090708259999</v>
      </c>
      <c r="AG14" s="145"/>
      <c r="AH14" s="124">
        <v>0.24259317457779997</v>
      </c>
      <c r="AI14" s="145"/>
      <c r="AJ14" s="124">
        <v>0.22445278383260001</v>
      </c>
      <c r="AK14" s="145"/>
      <c r="AL14" s="124">
        <v>0.21297834194840001</v>
      </c>
      <c r="AM14" s="145"/>
      <c r="AN14" s="124">
        <v>0.22440724184960004</v>
      </c>
      <c r="AO14" s="145"/>
      <c r="AP14" s="124">
        <v>0.25005489280439996</v>
      </c>
      <c r="AQ14" s="145"/>
      <c r="AR14" s="124">
        <v>0.28739803118579998</v>
      </c>
      <c r="AS14" s="145"/>
      <c r="AT14" s="124">
        <v>7.7668613679200013E-2</v>
      </c>
      <c r="AU14" s="145"/>
      <c r="AV14" s="124">
        <v>0.10688120708220002</v>
      </c>
      <c r="AW14" s="145"/>
      <c r="AX14" s="124">
        <v>7.607405762979999E-2</v>
      </c>
      <c r="AY14" s="145"/>
      <c r="AZ14" s="124">
        <v>7.8381170518199983E-2</v>
      </c>
      <c r="BA14" s="145"/>
      <c r="BB14" s="124">
        <v>8.4665470848799981E-2</v>
      </c>
      <c r="BC14" s="145"/>
      <c r="BD14" s="124">
        <v>8.5960756638600005E-2</v>
      </c>
      <c r="BE14" s="145"/>
      <c r="BF14" s="124">
        <v>0.1032509036926</v>
      </c>
    </row>
    <row r="15" spans="1:58" ht="28.5" x14ac:dyDescent="0.2">
      <c r="B15" s="75" t="s">
        <v>211</v>
      </c>
      <c r="D15" s="124">
        <v>3.8998506725437011E-2</v>
      </c>
      <c r="E15" s="145"/>
      <c r="F15" s="124">
        <v>4.1544601646880661E-2</v>
      </c>
      <c r="G15" s="145"/>
      <c r="H15" s="124">
        <v>4.107734480683705E-2</v>
      </c>
      <c r="I15" s="145"/>
      <c r="J15" s="124">
        <v>4.0107333495786032E-2</v>
      </c>
      <c r="K15" s="145"/>
      <c r="L15" s="124">
        <v>3.9744354051445864E-2</v>
      </c>
      <c r="M15" s="145"/>
      <c r="N15" s="124">
        <v>3.9688976173929323E-2</v>
      </c>
      <c r="O15" s="145"/>
      <c r="P15" s="124">
        <v>4.3540808904196392E-2</v>
      </c>
      <c r="Q15" s="145"/>
      <c r="R15" s="124">
        <v>6.1217893790123351E-2</v>
      </c>
      <c r="S15" s="145"/>
      <c r="T15" s="124">
        <v>6.640867893392266E-2</v>
      </c>
      <c r="U15" s="145"/>
      <c r="V15" s="124">
        <v>6.6429211802984389E-2</v>
      </c>
      <c r="W15" s="145"/>
      <c r="X15" s="124">
        <v>6.5955923572021624E-2</v>
      </c>
      <c r="Y15" s="145"/>
      <c r="Z15" s="124">
        <v>6.3448635045204108E-2</v>
      </c>
      <c r="AA15" s="145"/>
      <c r="AB15" s="124">
        <v>6.463212672575698E-2</v>
      </c>
      <c r="AC15" s="145"/>
      <c r="AD15" s="124">
        <v>7.5506776148833277E-2</v>
      </c>
      <c r="AE15" s="145"/>
      <c r="AF15" s="124">
        <v>7.2671320873666664E-2</v>
      </c>
      <c r="AG15" s="145"/>
      <c r="AH15" s="124">
        <v>7.4527247081000003E-2</v>
      </c>
      <c r="AI15" s="145"/>
      <c r="AJ15" s="124">
        <v>7.8210262976333336E-2</v>
      </c>
      <c r="AK15" s="145"/>
      <c r="AL15" s="124">
        <v>7.6504934166666635E-2</v>
      </c>
      <c r="AM15" s="145"/>
      <c r="AN15" s="124">
        <v>7.9321235586999994E-2</v>
      </c>
      <c r="AO15" s="145"/>
      <c r="AP15" s="124">
        <v>7.9220551231666672E-2</v>
      </c>
      <c r="AQ15" s="145"/>
      <c r="AR15" s="124">
        <v>0.10955442731233334</v>
      </c>
      <c r="AS15" s="145"/>
      <c r="AT15" s="124">
        <v>8.4009665976333331E-2</v>
      </c>
      <c r="AU15" s="145"/>
      <c r="AV15" s="124">
        <v>8.4305875305666675E-2</v>
      </c>
      <c r="AW15" s="145"/>
      <c r="AX15" s="124">
        <v>8.5300195814666663E-2</v>
      </c>
      <c r="AY15" s="145"/>
      <c r="AZ15" s="124">
        <v>8.3991088083999993E-2</v>
      </c>
      <c r="BA15" s="145"/>
      <c r="BB15" s="124">
        <v>8.4839694210333341E-2</v>
      </c>
      <c r="BC15" s="145"/>
      <c r="BD15" s="124">
        <v>8.3856241538666637E-2</v>
      </c>
      <c r="BE15" s="145"/>
      <c r="BF15" s="124">
        <v>0.11297510823166666</v>
      </c>
    </row>
    <row r="17" spans="32:58" ht="15" customHeight="1" x14ac:dyDescent="0.2">
      <c r="AF17" s="130"/>
      <c r="AH17" s="130"/>
      <c r="AJ17" s="130"/>
      <c r="AL17" s="130"/>
      <c r="AN17" s="130"/>
      <c r="AP17" s="130"/>
      <c r="AR17" s="130"/>
      <c r="AT17" s="130"/>
      <c r="AU17" s="128"/>
      <c r="AV17" s="130"/>
      <c r="AW17" s="128"/>
      <c r="AX17" s="130"/>
      <c r="AY17" s="128"/>
      <c r="AZ17" s="130"/>
      <c r="BA17" s="128"/>
      <c r="BB17" s="130"/>
      <c r="BC17" s="128"/>
      <c r="BD17" s="130"/>
      <c r="BE17" s="128"/>
      <c r="BF17" s="130"/>
    </row>
    <row r="18" spans="32:58" ht="15" customHeight="1" x14ac:dyDescent="0.2">
      <c r="AF18" s="130"/>
      <c r="AH18" s="130"/>
      <c r="AJ18" s="130"/>
      <c r="AL18" s="130"/>
      <c r="AN18" s="130"/>
      <c r="AP18" s="130"/>
      <c r="AR18" s="130"/>
      <c r="AT18" s="130"/>
      <c r="AU18" s="128"/>
      <c r="AV18" s="130"/>
      <c r="AW18" s="128"/>
      <c r="AX18" s="130"/>
      <c r="AY18" s="128"/>
      <c r="AZ18" s="130"/>
      <c r="BA18" s="128"/>
      <c r="BB18" s="130"/>
      <c r="BC18" s="128"/>
      <c r="BD18" s="130"/>
      <c r="BE18" s="128"/>
      <c r="BF18" s="130"/>
    </row>
    <row r="19" spans="32:58" ht="15" customHeight="1" x14ac:dyDescent="0.2">
      <c r="AF19" s="130"/>
      <c r="AH19" s="130"/>
      <c r="AJ19" s="130"/>
      <c r="AL19" s="130"/>
      <c r="AN19" s="130"/>
      <c r="AP19" s="130"/>
      <c r="AR19" s="130"/>
      <c r="AT19" s="130"/>
      <c r="AU19" s="128"/>
      <c r="AV19" s="130"/>
      <c r="AW19" s="128"/>
      <c r="AX19" s="130"/>
      <c r="AY19" s="128"/>
      <c r="AZ19" s="130"/>
      <c r="BA19" s="128"/>
      <c r="BB19" s="130"/>
      <c r="BC19" s="128"/>
      <c r="BD19" s="130"/>
      <c r="BE19" s="128"/>
      <c r="BF19" s="130"/>
    </row>
    <row r="20" spans="32:58" ht="15" customHeight="1" x14ac:dyDescent="0.2">
      <c r="AF20" s="130"/>
      <c r="AH20" s="130"/>
      <c r="AJ20" s="130"/>
      <c r="AL20" s="130"/>
      <c r="AN20" s="130"/>
      <c r="AP20" s="130"/>
      <c r="AR20" s="130"/>
      <c r="AT20" s="130"/>
      <c r="AU20" s="128"/>
      <c r="AV20" s="130"/>
      <c r="AW20" s="128"/>
      <c r="AX20" s="130"/>
      <c r="AY20" s="128"/>
      <c r="AZ20" s="130"/>
      <c r="BA20" s="128"/>
      <c r="BB20" s="130"/>
      <c r="BC20" s="128"/>
      <c r="BD20" s="130"/>
      <c r="BE20" s="128"/>
      <c r="BF20" s="130"/>
    </row>
    <row r="21" spans="32:58" ht="15" customHeight="1" x14ac:dyDescent="0.2">
      <c r="AF21" s="130"/>
      <c r="AH21" s="130"/>
      <c r="AJ21" s="130"/>
      <c r="AL21" s="130"/>
      <c r="AN21" s="130"/>
      <c r="AP21" s="130"/>
      <c r="AR21" s="130"/>
      <c r="AT21" s="130"/>
      <c r="AU21" s="128"/>
      <c r="AV21" s="130"/>
      <c r="AW21" s="128"/>
      <c r="AX21" s="130"/>
      <c r="AY21" s="128"/>
      <c r="AZ21" s="130"/>
      <c r="BA21" s="128"/>
      <c r="BB21" s="130"/>
      <c r="BC21" s="128"/>
      <c r="BD21" s="130"/>
      <c r="BE21" s="128"/>
      <c r="BF21" s="130"/>
    </row>
    <row r="22" spans="32:58" ht="15" customHeight="1" x14ac:dyDescent="0.2">
      <c r="AF22" s="130"/>
      <c r="AH22" s="130"/>
      <c r="AJ22" s="130"/>
      <c r="AL22" s="130"/>
      <c r="AN22" s="130"/>
      <c r="AP22" s="130"/>
      <c r="AR22" s="130"/>
      <c r="AT22" s="130"/>
      <c r="AU22" s="128"/>
      <c r="AV22" s="130"/>
      <c r="AW22" s="128"/>
      <c r="AX22" s="130"/>
      <c r="AY22" s="128"/>
      <c r="AZ22" s="130"/>
      <c r="BA22" s="128"/>
      <c r="BB22" s="130"/>
      <c r="BC22" s="128"/>
      <c r="BD22" s="130"/>
      <c r="BE22" s="128"/>
      <c r="BF22" s="130"/>
    </row>
    <row r="23" spans="32:58" ht="15" customHeight="1" x14ac:dyDescent="0.2">
      <c r="AF23" s="130"/>
      <c r="AH23" s="130"/>
      <c r="AJ23" s="130"/>
      <c r="AL23" s="130"/>
      <c r="AN23" s="130"/>
      <c r="AP23" s="130"/>
      <c r="AR23" s="130"/>
      <c r="AT23" s="130"/>
      <c r="AU23" s="128"/>
      <c r="AV23" s="130"/>
      <c r="AW23" s="128"/>
      <c r="AX23" s="130"/>
      <c r="AY23" s="128"/>
      <c r="AZ23" s="130"/>
      <c r="BA23" s="128"/>
      <c r="BB23" s="130"/>
      <c r="BC23" s="128"/>
      <c r="BD23" s="130"/>
      <c r="BE23" s="128"/>
      <c r="BF23" s="130"/>
    </row>
    <row r="24" spans="32:58" ht="15" customHeight="1" x14ac:dyDescent="0.2">
      <c r="AF24" s="130"/>
      <c r="AH24" s="130"/>
      <c r="AJ24" s="130"/>
      <c r="AL24" s="130"/>
      <c r="AN24" s="130"/>
      <c r="AP24" s="130"/>
      <c r="AR24" s="130"/>
      <c r="AT24" s="130"/>
      <c r="AU24" s="128"/>
      <c r="AV24" s="130"/>
      <c r="AW24" s="128"/>
      <c r="AX24" s="130"/>
      <c r="AY24" s="128"/>
      <c r="AZ24" s="130"/>
      <c r="BA24" s="128"/>
      <c r="BB24" s="130"/>
      <c r="BC24" s="128"/>
      <c r="BD24" s="130"/>
      <c r="BE24" s="128"/>
      <c r="BF24" s="130"/>
    </row>
    <row r="25" spans="32:58" ht="15" customHeight="1" x14ac:dyDescent="0.2">
      <c r="AF25" s="130"/>
      <c r="AH25" s="130"/>
      <c r="AJ25" s="130"/>
      <c r="AL25" s="130"/>
      <c r="AN25" s="130"/>
      <c r="AP25" s="130"/>
      <c r="AR25" s="130"/>
      <c r="AT25" s="130"/>
      <c r="AU25" s="128"/>
      <c r="AV25" s="130"/>
      <c r="AW25" s="128"/>
      <c r="AX25" s="130"/>
      <c r="AY25" s="128"/>
      <c r="AZ25" s="130"/>
      <c r="BA25" s="128"/>
      <c r="BB25" s="130"/>
      <c r="BC25" s="128"/>
      <c r="BD25" s="130"/>
      <c r="BE25" s="128"/>
      <c r="BF25" s="130"/>
    </row>
    <row r="26" spans="32:58" ht="15" customHeight="1" x14ac:dyDescent="0.2">
      <c r="AF26" s="130"/>
      <c r="AH26" s="130"/>
      <c r="AJ26" s="130"/>
      <c r="AL26" s="130"/>
      <c r="AN26" s="130"/>
      <c r="AP26" s="130"/>
      <c r="AR26" s="130"/>
      <c r="AT26" s="130"/>
      <c r="AU26" s="128"/>
      <c r="AV26" s="130"/>
      <c r="AW26" s="128"/>
      <c r="AX26" s="130"/>
      <c r="AY26" s="128"/>
      <c r="AZ26" s="130"/>
      <c r="BA26" s="128"/>
      <c r="BB26" s="130"/>
      <c r="BC26" s="128"/>
      <c r="BD26" s="130"/>
      <c r="BE26" s="128"/>
      <c r="BF26" s="130"/>
    </row>
    <row r="27" spans="32:58" ht="15" customHeight="1" x14ac:dyDescent="0.2">
      <c r="AF27" s="130"/>
      <c r="AH27" s="130"/>
      <c r="AJ27" s="130"/>
      <c r="AL27" s="130"/>
      <c r="AN27" s="130"/>
      <c r="AP27" s="130"/>
      <c r="AR27" s="130"/>
      <c r="AT27" s="130"/>
      <c r="AU27" s="128"/>
      <c r="AV27" s="130"/>
      <c r="AW27" s="128"/>
      <c r="AX27" s="130"/>
      <c r="AY27" s="128"/>
      <c r="AZ27" s="130"/>
      <c r="BA27" s="128"/>
      <c r="BB27" s="130"/>
      <c r="BC27" s="128"/>
      <c r="BD27" s="130"/>
      <c r="BE27" s="128"/>
      <c r="BF27" s="130"/>
    </row>
    <row r="28" spans="32:58" ht="15" customHeight="1" x14ac:dyDescent="0.2">
      <c r="AH28" s="13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000"/>
  <sheetViews>
    <sheetView workbookViewId="0"/>
  </sheetViews>
  <sheetFormatPr defaultColWidth="12.625" defaultRowHeight="15" customHeight="1" x14ac:dyDescent="0.2"/>
  <cols>
    <col min="1" max="2" width="21.375" customWidth="1"/>
    <col min="3" max="26" width="8.625" customWidth="1"/>
  </cols>
  <sheetData>
    <row r="1" spans="1:9" ht="14.25" customHeight="1" x14ac:dyDescent="0.2">
      <c r="A1" s="20" t="s">
        <v>120</v>
      </c>
      <c r="G1" s="2" t="s">
        <v>102</v>
      </c>
    </row>
    <row r="2" spans="1:9" ht="14.25" customHeight="1" x14ac:dyDescent="0.2">
      <c r="A2" s="20" t="s">
        <v>121</v>
      </c>
    </row>
    <row r="3" spans="1:9" ht="14.25" customHeight="1" x14ac:dyDescent="0.2">
      <c r="A3" s="20" t="s">
        <v>122</v>
      </c>
    </row>
    <row r="4" spans="1:9" ht="14.25" customHeight="1" x14ac:dyDescent="0.2"/>
    <row r="5" spans="1:9" ht="14.25" customHeight="1" x14ac:dyDescent="0.25">
      <c r="A5" s="3" t="s">
        <v>123</v>
      </c>
      <c r="B5" s="3"/>
      <c r="C5" s="3">
        <v>2014</v>
      </c>
      <c r="D5" s="3">
        <v>2015</v>
      </c>
      <c r="E5" s="3">
        <v>2016</v>
      </c>
      <c r="F5" s="3">
        <v>2017</v>
      </c>
      <c r="G5" s="3">
        <v>2018</v>
      </c>
      <c r="H5" s="3">
        <v>2019</v>
      </c>
      <c r="I5" s="3">
        <v>2020</v>
      </c>
    </row>
    <row r="6" spans="1:9" ht="14.25" customHeight="1" x14ac:dyDescent="0.2">
      <c r="A6" s="28" t="s">
        <v>7</v>
      </c>
      <c r="B6" s="5" t="s">
        <v>8</v>
      </c>
      <c r="C6" s="6">
        <v>1.5090010682999999</v>
      </c>
      <c r="D6" s="6">
        <v>1.3459697693999999</v>
      </c>
      <c r="E6" s="6">
        <v>1.2645237230999999</v>
      </c>
      <c r="F6" s="6">
        <v>1.8556127435000001</v>
      </c>
      <c r="G6" s="6">
        <v>2.8330354481</v>
      </c>
      <c r="H6" s="6">
        <v>1.6400294004</v>
      </c>
      <c r="I6" s="6">
        <v>2.0089371924999999</v>
      </c>
    </row>
    <row r="7" spans="1:9" ht="14.25" customHeight="1" x14ac:dyDescent="0.2">
      <c r="A7" s="28" t="s">
        <v>1</v>
      </c>
      <c r="B7" s="5" t="s">
        <v>2</v>
      </c>
      <c r="C7" s="6">
        <v>8.3818862038000006</v>
      </c>
      <c r="D7" s="6">
        <v>7.0773364502999998</v>
      </c>
      <c r="E7" s="6">
        <v>6.9532718006999996</v>
      </c>
      <c r="F7" s="6">
        <v>6.1515414125000003</v>
      </c>
      <c r="G7" s="6">
        <v>6.2817039249000004</v>
      </c>
      <c r="H7" s="6">
        <v>5.5668027125000004</v>
      </c>
      <c r="I7" s="6">
        <v>7.6467583462000004</v>
      </c>
    </row>
    <row r="8" spans="1:9" ht="14.25" customHeight="1" x14ac:dyDescent="0.2">
      <c r="A8" s="28" t="s">
        <v>11</v>
      </c>
      <c r="B8" s="5" t="s">
        <v>12</v>
      </c>
      <c r="C8" s="6">
        <v>8.0785646272000005</v>
      </c>
      <c r="D8" s="6">
        <v>22.595818896499999</v>
      </c>
      <c r="E8" s="6">
        <v>7.5810755546999999</v>
      </c>
      <c r="F8" s="6">
        <v>6.9994114868999997</v>
      </c>
      <c r="G8" s="6">
        <v>6.2012102307000001</v>
      </c>
      <c r="H8" s="6">
        <v>6.5101917909000004</v>
      </c>
      <c r="I8" s="6">
        <v>6.3250534285000004</v>
      </c>
    </row>
    <row r="9" spans="1:9" ht="14.25" customHeight="1" x14ac:dyDescent="0.2">
      <c r="A9" s="28" t="s">
        <v>9</v>
      </c>
      <c r="B9" s="5" t="s">
        <v>10</v>
      </c>
      <c r="C9" s="6">
        <v>6.9903960015999997</v>
      </c>
      <c r="D9" s="6">
        <v>6.1482791165000004</v>
      </c>
      <c r="E9" s="6">
        <v>6.4800780998</v>
      </c>
      <c r="F9" s="6">
        <v>6.7952161458999996</v>
      </c>
      <c r="G9" s="6">
        <v>6.5808395090999996</v>
      </c>
      <c r="H9" s="6">
        <v>6.6669148302999997</v>
      </c>
      <c r="I9" s="6">
        <v>6.9302655162311515</v>
      </c>
    </row>
    <row r="10" spans="1:9" ht="14.25" customHeight="1" x14ac:dyDescent="0.2">
      <c r="A10" s="28" t="s">
        <v>3</v>
      </c>
      <c r="B10" s="5" t="s">
        <v>4</v>
      </c>
      <c r="C10" s="6">
        <v>8.7354393137000006</v>
      </c>
      <c r="D10" s="6">
        <v>9.4607368728000001</v>
      </c>
      <c r="E10" s="6">
        <v>9.2774678016000003</v>
      </c>
      <c r="F10" s="6">
        <v>9.2902823279</v>
      </c>
      <c r="G10" s="6">
        <v>8.7038343110999996</v>
      </c>
      <c r="H10" s="6">
        <v>9.0095483709999904</v>
      </c>
      <c r="I10" s="6">
        <v>12.814955857999999</v>
      </c>
    </row>
    <row r="11" spans="1:9" ht="14.25" customHeight="1" x14ac:dyDescent="0.2">
      <c r="A11" s="28" t="s">
        <v>5</v>
      </c>
      <c r="B11" s="5" t="s">
        <v>6</v>
      </c>
      <c r="C11" s="6">
        <v>8.1524749773000007</v>
      </c>
      <c r="D11" s="6">
        <v>8.1529705056000008</v>
      </c>
      <c r="E11" s="6">
        <v>8.1468293977999995</v>
      </c>
      <c r="F11" s="6">
        <v>8.3969310527999905</v>
      </c>
      <c r="G11" s="6">
        <v>9.8037761092999904</v>
      </c>
      <c r="H11" s="6">
        <v>10.390255765699999</v>
      </c>
      <c r="I11" s="6">
        <v>12.720232275700001</v>
      </c>
    </row>
    <row r="12" spans="1:9" ht="14.25" customHeight="1" x14ac:dyDescent="0.2">
      <c r="A12" s="28" t="s">
        <v>15</v>
      </c>
      <c r="B12" s="5" t="s">
        <v>16</v>
      </c>
      <c r="C12" s="6">
        <v>10.4359857026</v>
      </c>
      <c r="D12" s="6">
        <v>10.617811933900001</v>
      </c>
      <c r="E12" s="6">
        <v>10.0980166905</v>
      </c>
      <c r="F12" s="6">
        <v>10.205392994</v>
      </c>
      <c r="G12" s="6">
        <v>11.5920243371</v>
      </c>
      <c r="H12" s="6">
        <v>12.070935045200001</v>
      </c>
      <c r="I12" s="6">
        <v>14.918154619899999</v>
      </c>
    </row>
    <row r="13" spans="1:9" ht="14.25" customHeight="1" x14ac:dyDescent="0.2">
      <c r="A13" s="28" t="s">
        <v>13</v>
      </c>
      <c r="B13" s="5" t="s">
        <v>14</v>
      </c>
      <c r="C13" s="6">
        <v>10.658280464200001</v>
      </c>
      <c r="D13" s="6">
        <v>10.728032435699999</v>
      </c>
      <c r="E13" s="6">
        <v>10.9465834488</v>
      </c>
      <c r="F13" s="6">
        <v>11.733236981899999</v>
      </c>
      <c r="G13" s="6">
        <v>11.9026892992</v>
      </c>
      <c r="H13" s="6">
        <v>12.3689663171</v>
      </c>
      <c r="I13" s="6">
        <v>15.653074329700001</v>
      </c>
    </row>
    <row r="14" spans="1:9" ht="14.25" customHeight="1" x14ac:dyDescent="0.2">
      <c r="A14" s="20" t="s">
        <v>124</v>
      </c>
      <c r="B14" s="5" t="s">
        <v>18</v>
      </c>
      <c r="C14" s="6">
        <v>8.0855742754000008</v>
      </c>
      <c r="D14" s="6">
        <v>8.7536892686000005</v>
      </c>
      <c r="E14" s="6">
        <v>9.3593191421000004</v>
      </c>
      <c r="F14" s="6">
        <v>9.7555026847999997</v>
      </c>
      <c r="G14" s="6">
        <v>10.4663700271</v>
      </c>
      <c r="H14" s="6">
        <v>10.5805213781</v>
      </c>
      <c r="I14" s="6">
        <v>13.430818265299999</v>
      </c>
    </row>
    <row r="15" spans="1:9" ht="14.25" customHeight="1" x14ac:dyDescent="0.2">
      <c r="B15" s="5" t="s">
        <v>19</v>
      </c>
      <c r="C15" s="6">
        <v>7.7668613679200007</v>
      </c>
      <c r="D15" s="6">
        <v>10.688120708220001</v>
      </c>
      <c r="E15" s="6">
        <v>7.6074057629799992</v>
      </c>
      <c r="F15" s="6">
        <v>7.8381170518199976</v>
      </c>
      <c r="G15" s="6">
        <v>8.4665470848799984</v>
      </c>
      <c r="H15" s="6">
        <v>8.5960756638600007</v>
      </c>
      <c r="I15" s="6">
        <v>10.32509036926</v>
      </c>
    </row>
    <row r="16" spans="1:9" ht="14.25" customHeight="1" x14ac:dyDescent="0.2">
      <c r="B16" s="5" t="s">
        <v>20</v>
      </c>
      <c r="C16" s="6">
        <v>8.4009665976333334</v>
      </c>
      <c r="D16" s="6">
        <v>8.4305875305666671</v>
      </c>
      <c r="E16" s="6">
        <v>8.5300195814666662</v>
      </c>
      <c r="F16" s="6">
        <v>8.3991088083999994</v>
      </c>
      <c r="G16" s="6">
        <v>8.4839694210333345</v>
      </c>
      <c r="H16" s="6">
        <v>8.3856241538666634</v>
      </c>
      <c r="I16" s="6">
        <v>11.297510823166666</v>
      </c>
    </row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autoFilter ref="A5:I13">
    <sortState ref="A5:I13">
      <sortCondition ref="H5:H13"/>
    </sortState>
  </autoFilter>
  <pageMargins left="0.7" right="0.7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000"/>
  <sheetViews>
    <sheetView workbookViewId="0"/>
  </sheetViews>
  <sheetFormatPr defaultColWidth="12.625" defaultRowHeight="15" customHeight="1" x14ac:dyDescent="0.2"/>
  <cols>
    <col min="1" max="2" width="17.125" customWidth="1"/>
    <col min="3" max="3" width="16.125" customWidth="1"/>
    <col min="4" max="26" width="8.625" customWidth="1"/>
  </cols>
  <sheetData>
    <row r="1" spans="1:10" ht="14.25" customHeight="1" x14ac:dyDescent="0.2">
      <c r="A1" s="20" t="s">
        <v>125</v>
      </c>
      <c r="J1" s="2" t="s">
        <v>50</v>
      </c>
    </row>
    <row r="2" spans="1:10" ht="14.25" customHeight="1" x14ac:dyDescent="0.2">
      <c r="A2" s="18" t="s">
        <v>126</v>
      </c>
      <c r="B2" s="18"/>
      <c r="J2" s="2" t="s">
        <v>42</v>
      </c>
    </row>
    <row r="3" spans="1:10" ht="14.25" customHeight="1" x14ac:dyDescent="0.2">
      <c r="A3" s="18"/>
      <c r="B3" s="18"/>
    </row>
    <row r="4" spans="1:10" ht="14.25" customHeight="1" x14ac:dyDescent="0.25">
      <c r="A4" s="86" t="s">
        <v>0</v>
      </c>
      <c r="B4" s="86"/>
      <c r="C4" s="3">
        <v>2019</v>
      </c>
    </row>
    <row r="5" spans="1:10" ht="14.25" customHeight="1" x14ac:dyDescent="0.2">
      <c r="A5" s="28" t="s">
        <v>1</v>
      </c>
      <c r="B5" s="5" t="s">
        <v>2</v>
      </c>
      <c r="C5" s="6">
        <v>27.6295</v>
      </c>
    </row>
    <row r="6" spans="1:10" ht="14.25" customHeight="1" x14ac:dyDescent="0.2">
      <c r="A6" s="28" t="s">
        <v>3</v>
      </c>
      <c r="B6" s="5" t="s">
        <v>4</v>
      </c>
      <c r="C6" s="6">
        <v>27.747</v>
      </c>
    </row>
    <row r="7" spans="1:10" ht="14.25" customHeight="1" x14ac:dyDescent="0.2">
      <c r="A7" s="28" t="s">
        <v>28</v>
      </c>
      <c r="B7" s="5" t="s">
        <v>10</v>
      </c>
      <c r="C7" s="6">
        <v>27.902245364466001</v>
      </c>
    </row>
    <row r="8" spans="1:10" ht="14.25" customHeight="1" x14ac:dyDescent="0.2">
      <c r="A8" s="28" t="s">
        <v>7</v>
      </c>
      <c r="B8" s="5" t="s">
        <v>8</v>
      </c>
      <c r="C8" s="6">
        <v>32.416800000000002</v>
      </c>
    </row>
    <row r="9" spans="1:10" ht="14.25" customHeight="1" x14ac:dyDescent="0.2">
      <c r="A9" s="28" t="s">
        <v>15</v>
      </c>
      <c r="B9" s="5" t="s">
        <v>16</v>
      </c>
      <c r="C9" s="6">
        <v>36.2866</v>
      </c>
    </row>
    <row r="10" spans="1:10" ht="14.25" customHeight="1" x14ac:dyDescent="0.2">
      <c r="A10" s="28" t="s">
        <v>5</v>
      </c>
      <c r="B10" s="5" t="s">
        <v>6</v>
      </c>
      <c r="C10" s="6">
        <v>41.0182</v>
      </c>
    </row>
    <row r="11" spans="1:10" ht="14.25" customHeight="1" x14ac:dyDescent="0.2">
      <c r="A11" s="28" t="s">
        <v>13</v>
      </c>
      <c r="B11" s="5" t="s">
        <v>14</v>
      </c>
      <c r="C11" s="6">
        <v>42.268700000000003</v>
      </c>
    </row>
    <row r="12" spans="1:10" ht="14.25" customHeight="1" x14ac:dyDescent="0.2">
      <c r="A12" s="28" t="s">
        <v>11</v>
      </c>
      <c r="B12" s="5" t="s">
        <v>12</v>
      </c>
      <c r="C12" s="6">
        <v>56.101199999999999</v>
      </c>
    </row>
    <row r="13" spans="1:10" ht="14.25" customHeight="1" x14ac:dyDescent="0.2">
      <c r="A13" s="87" t="s">
        <v>17</v>
      </c>
      <c r="B13" s="5" t="s">
        <v>18</v>
      </c>
      <c r="C13" s="6">
        <v>30.924199999999999</v>
      </c>
    </row>
    <row r="14" spans="1:10" ht="14.25" customHeight="1" x14ac:dyDescent="0.2">
      <c r="B14" s="5" t="s">
        <v>19</v>
      </c>
      <c r="C14" s="6">
        <v>41.618299999999998</v>
      </c>
    </row>
    <row r="15" spans="1:10" ht="14.25" customHeight="1" x14ac:dyDescent="0.2">
      <c r="B15" s="5" t="s">
        <v>20</v>
      </c>
      <c r="C15" s="6">
        <v>28.766900000000003</v>
      </c>
    </row>
    <row r="16" spans="1:10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autoFilter ref="A4:C12">
    <sortState ref="A4:C12">
      <sortCondition ref="C4:C12"/>
    </sortState>
  </autoFilter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1000"/>
  <sheetViews>
    <sheetView workbookViewId="0"/>
  </sheetViews>
  <sheetFormatPr defaultColWidth="12.625" defaultRowHeight="15" customHeight="1" x14ac:dyDescent="0.2"/>
  <cols>
    <col min="1" max="2" width="12" customWidth="1"/>
    <col min="3" max="3" width="16.125" customWidth="1"/>
    <col min="4" max="26" width="8.625" customWidth="1"/>
  </cols>
  <sheetData>
    <row r="1" spans="1:6" ht="14.25" customHeight="1" x14ac:dyDescent="0.2">
      <c r="A1" s="20" t="s">
        <v>127</v>
      </c>
      <c r="F1" s="2" t="s">
        <v>112</v>
      </c>
    </row>
    <row r="2" spans="1:6" ht="14.25" customHeight="1" x14ac:dyDescent="0.2">
      <c r="A2" s="18" t="s">
        <v>126</v>
      </c>
      <c r="B2" s="18"/>
      <c r="F2" s="2" t="s">
        <v>42</v>
      </c>
    </row>
    <row r="3" spans="1:6" ht="14.25" customHeight="1" x14ac:dyDescent="0.2">
      <c r="A3" s="18"/>
      <c r="B3" s="18"/>
    </row>
    <row r="4" spans="1:6" ht="14.25" customHeight="1" x14ac:dyDescent="0.25">
      <c r="A4" s="86" t="s">
        <v>0</v>
      </c>
      <c r="B4" s="86"/>
      <c r="C4" s="3">
        <v>2019</v>
      </c>
    </row>
    <row r="5" spans="1:6" ht="14.25" customHeight="1" x14ac:dyDescent="0.2">
      <c r="A5" s="28" t="s">
        <v>3</v>
      </c>
      <c r="B5" s="5" t="s">
        <v>4</v>
      </c>
      <c r="C5" s="6">
        <v>47.189399999999999</v>
      </c>
    </row>
    <row r="6" spans="1:6" ht="14.25" customHeight="1" x14ac:dyDescent="0.2">
      <c r="A6" s="28" t="s">
        <v>1</v>
      </c>
      <c r="B6" s="5" t="s">
        <v>2</v>
      </c>
      <c r="C6" s="6">
        <v>50.012999999999998</v>
      </c>
    </row>
    <row r="7" spans="1:6" ht="14.25" customHeight="1" x14ac:dyDescent="0.2">
      <c r="A7" s="28" t="s">
        <v>9</v>
      </c>
      <c r="B7" s="5" t="s">
        <v>10</v>
      </c>
      <c r="C7" s="6">
        <v>55.904630913851825</v>
      </c>
    </row>
    <row r="8" spans="1:6" ht="14.25" customHeight="1" x14ac:dyDescent="0.2">
      <c r="A8" s="28" t="s">
        <v>5</v>
      </c>
      <c r="B8" s="5" t="s">
        <v>6</v>
      </c>
      <c r="C8" s="6">
        <v>59.631300000000003</v>
      </c>
    </row>
    <row r="9" spans="1:6" ht="14.25" customHeight="1" x14ac:dyDescent="0.2">
      <c r="A9" s="28" t="s">
        <v>13</v>
      </c>
      <c r="B9" s="5" t="s">
        <v>14</v>
      </c>
      <c r="C9" s="6">
        <v>70.569100000000006</v>
      </c>
    </row>
    <row r="10" spans="1:6" ht="14.25" customHeight="1" x14ac:dyDescent="0.2">
      <c r="A10" s="28" t="s">
        <v>7</v>
      </c>
      <c r="B10" s="5" t="s">
        <v>8</v>
      </c>
      <c r="C10" s="6">
        <v>71.098200000000006</v>
      </c>
    </row>
    <row r="11" spans="1:6" ht="14.25" customHeight="1" x14ac:dyDescent="0.2">
      <c r="A11" s="28" t="s">
        <v>15</v>
      </c>
      <c r="B11" s="5" t="s">
        <v>16</v>
      </c>
      <c r="C11" s="6">
        <v>72.174700000000001</v>
      </c>
    </row>
    <row r="12" spans="1:6" ht="14.25" customHeight="1" x14ac:dyDescent="0.2">
      <c r="A12" s="28" t="s">
        <v>11</v>
      </c>
      <c r="B12" s="5" t="s">
        <v>12</v>
      </c>
      <c r="C12" s="6">
        <v>74.357699999999994</v>
      </c>
    </row>
    <row r="13" spans="1:6" ht="14.25" customHeight="1" x14ac:dyDescent="0.2">
      <c r="A13" s="87" t="s">
        <v>17</v>
      </c>
      <c r="B13" s="5" t="s">
        <v>18</v>
      </c>
      <c r="C13" s="6">
        <v>36.585599999999999</v>
      </c>
    </row>
    <row r="14" spans="1:6" ht="14.25" customHeight="1" x14ac:dyDescent="0.2">
      <c r="B14" s="5" t="s">
        <v>19</v>
      </c>
      <c r="C14" s="6">
        <v>69.566200000000009</v>
      </c>
    </row>
    <row r="15" spans="1:6" ht="14.25" customHeight="1" x14ac:dyDescent="0.2">
      <c r="B15" s="5" t="s">
        <v>20</v>
      </c>
      <c r="C15" s="6">
        <v>44.596000000000004</v>
      </c>
    </row>
    <row r="16" spans="1: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autoFilter ref="A4:C12">
    <sortState ref="A4:C12">
      <sortCondition ref="C4:C12"/>
    </sortState>
  </autoFilter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G1000"/>
  <sheetViews>
    <sheetView workbookViewId="0"/>
  </sheetViews>
  <sheetFormatPr defaultColWidth="12.625" defaultRowHeight="15" customHeight="1" x14ac:dyDescent="0.2"/>
  <cols>
    <col min="1" max="1" width="11.375" customWidth="1"/>
    <col min="2" max="2" width="18.625" customWidth="1"/>
    <col min="3" max="3" width="18.875" customWidth="1"/>
    <col min="4" max="26" width="8.625" customWidth="1"/>
  </cols>
  <sheetData>
    <row r="1" spans="1:7" ht="14.25" customHeight="1" x14ac:dyDescent="0.2">
      <c r="A1" s="88" t="s">
        <v>128</v>
      </c>
      <c r="B1" s="88"/>
      <c r="G1" s="2" t="s">
        <v>49</v>
      </c>
    </row>
    <row r="2" spans="1:7" ht="14.25" customHeight="1" x14ac:dyDescent="0.2">
      <c r="A2" s="18" t="s">
        <v>126</v>
      </c>
      <c r="B2" s="18"/>
      <c r="G2" s="2" t="s">
        <v>42</v>
      </c>
    </row>
    <row r="3" spans="1:7" ht="14.25" customHeight="1" x14ac:dyDescent="0.25">
      <c r="A3" s="3" t="s">
        <v>0</v>
      </c>
      <c r="B3" s="3"/>
      <c r="C3" s="3">
        <v>2020</v>
      </c>
    </row>
    <row r="4" spans="1:7" ht="14.25" customHeight="1" x14ac:dyDescent="0.2">
      <c r="A4" s="89" t="s">
        <v>7</v>
      </c>
      <c r="B4" s="5" t="s">
        <v>8</v>
      </c>
      <c r="C4" s="6">
        <v>2.2989999999999999</v>
      </c>
    </row>
    <row r="5" spans="1:7" ht="14.25" customHeight="1" x14ac:dyDescent="0.2">
      <c r="A5" s="28" t="s">
        <v>9</v>
      </c>
      <c r="B5" s="5" t="s">
        <v>10</v>
      </c>
      <c r="C5" s="20">
        <v>3.8</v>
      </c>
    </row>
    <row r="6" spans="1:7" ht="14.25" customHeight="1" x14ac:dyDescent="0.2">
      <c r="A6" s="4" t="s">
        <v>1</v>
      </c>
      <c r="B6" s="5" t="s">
        <v>2</v>
      </c>
      <c r="C6" s="6">
        <v>4.4600999999999997</v>
      </c>
    </row>
    <row r="7" spans="1:7" ht="14.25" customHeight="1" x14ac:dyDescent="0.2">
      <c r="A7" s="4" t="s">
        <v>3</v>
      </c>
      <c r="B7" s="5" t="s">
        <v>4</v>
      </c>
      <c r="C7" s="6">
        <v>4.6844999999999999</v>
      </c>
    </row>
    <row r="8" spans="1:7" ht="14.25" customHeight="1" x14ac:dyDescent="0.2">
      <c r="A8" s="4" t="s">
        <v>5</v>
      </c>
      <c r="B8" s="5" t="s">
        <v>6</v>
      </c>
      <c r="C8" s="6">
        <v>4.9340999999999999</v>
      </c>
    </row>
    <row r="9" spans="1:7" ht="14.25" customHeight="1" x14ac:dyDescent="0.2">
      <c r="A9" s="4" t="s">
        <v>15</v>
      </c>
      <c r="B9" s="5" t="s">
        <v>16</v>
      </c>
      <c r="C9" s="6">
        <v>6.0057999999999998</v>
      </c>
    </row>
    <row r="10" spans="1:7" ht="14.25" customHeight="1" x14ac:dyDescent="0.2">
      <c r="A10" s="4" t="s">
        <v>11</v>
      </c>
      <c r="B10" s="5" t="s">
        <v>12</v>
      </c>
      <c r="C10" s="6">
        <v>6.0267999999999997</v>
      </c>
    </row>
    <row r="11" spans="1:7" ht="14.25" customHeight="1" x14ac:dyDescent="0.2">
      <c r="A11" s="4" t="s">
        <v>13</v>
      </c>
      <c r="B11" s="5" t="s">
        <v>14</v>
      </c>
      <c r="C11" s="6">
        <v>7.4848999999999997</v>
      </c>
    </row>
    <row r="12" spans="1:7" ht="14.25" customHeight="1" x14ac:dyDescent="0.2">
      <c r="A12" s="7" t="s">
        <v>17</v>
      </c>
      <c r="B12" s="5" t="s">
        <v>18</v>
      </c>
      <c r="C12" s="6">
        <v>3.4211</v>
      </c>
    </row>
    <row r="13" spans="1:7" ht="14.25" customHeight="1" x14ac:dyDescent="0.2">
      <c r="B13" s="5" t="s">
        <v>19</v>
      </c>
      <c r="C13" s="6">
        <v>5.3501200000000004</v>
      </c>
    </row>
    <row r="14" spans="1:7" ht="14.25" customHeight="1" x14ac:dyDescent="0.2">
      <c r="B14" s="5" t="s">
        <v>20</v>
      </c>
      <c r="C14" s="6">
        <v>4.1885666666666665</v>
      </c>
    </row>
    <row r="15" spans="1:7" ht="14.25" customHeight="1" x14ac:dyDescent="0.2"/>
    <row r="16" spans="1:7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autoFilter ref="A3:C11">
    <sortState ref="A3:C11">
      <sortCondition ref="C3:C11"/>
    </sortState>
  </autoFilter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G1000"/>
  <sheetViews>
    <sheetView workbookViewId="0"/>
  </sheetViews>
  <sheetFormatPr defaultColWidth="12.625" defaultRowHeight="15" customHeight="1" x14ac:dyDescent="0.2"/>
  <cols>
    <col min="1" max="2" width="8.625" customWidth="1"/>
    <col min="3" max="3" width="16.125" customWidth="1"/>
    <col min="4" max="26" width="8.625" customWidth="1"/>
  </cols>
  <sheetData>
    <row r="1" spans="1:7" ht="14.25" customHeight="1" x14ac:dyDescent="0.2">
      <c r="A1" s="20" t="s">
        <v>129</v>
      </c>
      <c r="G1" s="2" t="s">
        <v>58</v>
      </c>
    </row>
    <row r="2" spans="1:7" ht="14.25" customHeight="1" x14ac:dyDescent="0.2">
      <c r="A2" s="18" t="s">
        <v>126</v>
      </c>
      <c r="B2" s="18"/>
      <c r="G2" s="2" t="s">
        <v>42</v>
      </c>
    </row>
    <row r="3" spans="1:7" ht="14.25" customHeight="1" x14ac:dyDescent="0.2">
      <c r="A3" s="18"/>
      <c r="B3" s="18"/>
    </row>
    <row r="4" spans="1:7" ht="14.25" customHeight="1" x14ac:dyDescent="0.25">
      <c r="A4" s="86" t="s">
        <v>0</v>
      </c>
      <c r="B4" s="86"/>
      <c r="C4" s="3">
        <v>2020</v>
      </c>
    </row>
    <row r="5" spans="1:7" ht="14.25" customHeight="1" x14ac:dyDescent="0.2">
      <c r="A5" s="28" t="s">
        <v>1</v>
      </c>
      <c r="B5" s="5" t="s">
        <v>2</v>
      </c>
      <c r="C5" s="6">
        <v>61.546500000000002</v>
      </c>
    </row>
    <row r="6" spans="1:7" ht="14.25" customHeight="1" x14ac:dyDescent="0.2">
      <c r="A6" s="28" t="s">
        <v>9</v>
      </c>
      <c r="B6" s="5" t="s">
        <v>10</v>
      </c>
      <c r="C6" s="6">
        <v>62.246672370302555</v>
      </c>
    </row>
    <row r="7" spans="1:7" ht="14.25" customHeight="1" x14ac:dyDescent="0.2">
      <c r="A7" s="28" t="s">
        <v>3</v>
      </c>
      <c r="B7" s="5" t="s">
        <v>4</v>
      </c>
      <c r="C7" s="6">
        <v>73.112099999999998</v>
      </c>
    </row>
    <row r="8" spans="1:7" ht="14.25" customHeight="1" x14ac:dyDescent="0.2">
      <c r="A8" s="28" t="s">
        <v>7</v>
      </c>
      <c r="B8" s="5" t="s">
        <v>8</v>
      </c>
      <c r="C8" s="6">
        <v>75.266499999999994</v>
      </c>
    </row>
    <row r="9" spans="1:7" ht="14.25" customHeight="1" x14ac:dyDescent="0.2">
      <c r="A9" s="28" t="s">
        <v>11</v>
      </c>
      <c r="B9" s="5" t="s">
        <v>12</v>
      </c>
      <c r="C9" s="6">
        <v>84.139899999999997</v>
      </c>
    </row>
    <row r="10" spans="1:7" ht="14.25" customHeight="1" x14ac:dyDescent="0.2">
      <c r="A10" s="28" t="s">
        <v>15</v>
      </c>
      <c r="B10" s="5" t="s">
        <v>16</v>
      </c>
      <c r="C10" s="6">
        <v>90.049099999999996</v>
      </c>
    </row>
    <row r="11" spans="1:7" ht="14.25" customHeight="1" x14ac:dyDescent="0.2">
      <c r="A11" s="28" t="s">
        <v>5</v>
      </c>
      <c r="B11" s="5" t="s">
        <v>6</v>
      </c>
      <c r="C11" s="6">
        <v>90.422899999999998</v>
      </c>
    </row>
    <row r="12" spans="1:7" ht="14.25" customHeight="1" x14ac:dyDescent="0.2">
      <c r="A12" s="28" t="s">
        <v>13</v>
      </c>
      <c r="B12" s="5" t="s">
        <v>14</v>
      </c>
      <c r="C12" s="6">
        <v>95.919600000000003</v>
      </c>
    </row>
    <row r="13" spans="1:7" ht="14.25" customHeight="1" x14ac:dyDescent="0.2">
      <c r="A13" s="87" t="s">
        <v>17</v>
      </c>
      <c r="B13" s="5" t="s">
        <v>18</v>
      </c>
      <c r="C13" s="6">
        <v>71.322199999999995</v>
      </c>
    </row>
    <row r="14" spans="1:7" ht="14.25" customHeight="1" x14ac:dyDescent="0.2">
      <c r="B14" s="5" t="s">
        <v>19</v>
      </c>
      <c r="C14" s="6">
        <v>87.159599999999983</v>
      </c>
    </row>
    <row r="15" spans="1:7" ht="14.25" customHeight="1" x14ac:dyDescent="0.2">
      <c r="B15" s="5" t="s">
        <v>20</v>
      </c>
      <c r="C15" s="6">
        <v>68.660266666666658</v>
      </c>
    </row>
    <row r="16" spans="1:7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autoFilter ref="A4:C12">
    <sortState ref="A4:C12">
      <sortCondition ref="C4:C12"/>
    </sortState>
  </autoFilter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100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12.625" defaultRowHeight="15" customHeight="1" x14ac:dyDescent="0.2"/>
  <cols>
    <col min="1" max="2" width="13.375" customWidth="1"/>
    <col min="3" max="3" width="22.5" customWidth="1"/>
    <col min="4" max="26" width="8.625" customWidth="1"/>
  </cols>
  <sheetData>
    <row r="1" spans="1:9" ht="14.25" customHeight="1" x14ac:dyDescent="0.2">
      <c r="A1" s="20" t="s">
        <v>130</v>
      </c>
      <c r="I1" s="2" t="s">
        <v>46</v>
      </c>
    </row>
    <row r="2" spans="1:9" ht="14.25" customHeight="1" x14ac:dyDescent="0.2">
      <c r="A2" s="18" t="s">
        <v>126</v>
      </c>
      <c r="B2" s="18"/>
      <c r="I2" s="2" t="s">
        <v>42</v>
      </c>
    </row>
    <row r="3" spans="1:9" ht="14.25" customHeight="1" x14ac:dyDescent="0.2">
      <c r="A3" s="18"/>
      <c r="B3" s="18"/>
    </row>
    <row r="4" spans="1:9" ht="14.25" customHeight="1" x14ac:dyDescent="0.25">
      <c r="A4" s="86" t="s">
        <v>0</v>
      </c>
      <c r="B4" s="86"/>
      <c r="C4" s="3">
        <v>2020</v>
      </c>
    </row>
    <row r="5" spans="1:9" ht="14.25" customHeight="1" x14ac:dyDescent="0.2">
      <c r="A5" s="28" t="s">
        <v>9</v>
      </c>
      <c r="B5" s="5" t="s">
        <v>10</v>
      </c>
      <c r="C5" s="6">
        <v>89.798542007485764</v>
      </c>
    </row>
    <row r="6" spans="1:9" ht="14.25" customHeight="1" x14ac:dyDescent="0.2">
      <c r="A6" s="4" t="s">
        <v>15</v>
      </c>
      <c r="B6" s="5" t="s">
        <v>16</v>
      </c>
      <c r="C6" s="6">
        <v>94.008499999999998</v>
      </c>
    </row>
    <row r="7" spans="1:9" ht="14.25" customHeight="1" x14ac:dyDescent="0.2">
      <c r="A7" s="4" t="s">
        <v>7</v>
      </c>
      <c r="B7" s="5" t="s">
        <v>8</v>
      </c>
      <c r="C7" s="6">
        <v>95.9816</v>
      </c>
    </row>
    <row r="8" spans="1:9" ht="14.25" customHeight="1" x14ac:dyDescent="0.2">
      <c r="A8" s="4" t="s">
        <v>1</v>
      </c>
      <c r="B8" s="5" t="s">
        <v>2</v>
      </c>
      <c r="C8" s="6">
        <v>96.587199999999996</v>
      </c>
    </row>
    <row r="9" spans="1:9" ht="14.25" customHeight="1" x14ac:dyDescent="0.2">
      <c r="A9" s="4" t="s">
        <v>11</v>
      </c>
      <c r="B9" s="5" t="s">
        <v>12</v>
      </c>
      <c r="C9" s="6">
        <v>97.288499999999999</v>
      </c>
    </row>
    <row r="10" spans="1:9" ht="14.25" customHeight="1" x14ac:dyDescent="0.2">
      <c r="A10" s="4" t="s">
        <v>3</v>
      </c>
      <c r="B10" s="5" t="s">
        <v>4</v>
      </c>
      <c r="C10" s="6">
        <v>97.480999999999995</v>
      </c>
    </row>
    <row r="11" spans="1:9" ht="14.25" customHeight="1" x14ac:dyDescent="0.2">
      <c r="A11" s="4" t="s">
        <v>5</v>
      </c>
      <c r="B11" s="5" t="s">
        <v>6</v>
      </c>
      <c r="C11" s="6">
        <v>98.655699999999996</v>
      </c>
    </row>
    <row r="12" spans="1:9" ht="14.25" customHeight="1" x14ac:dyDescent="0.2">
      <c r="A12" s="4" t="s">
        <v>13</v>
      </c>
      <c r="B12" s="5" t="s">
        <v>14</v>
      </c>
      <c r="C12" s="6">
        <v>100</v>
      </c>
    </row>
    <row r="13" spans="1:9" ht="14.25" customHeight="1" x14ac:dyDescent="0.2">
      <c r="A13" s="7" t="s">
        <v>17</v>
      </c>
      <c r="B13" s="5" t="s">
        <v>18</v>
      </c>
      <c r="C13" s="6">
        <v>98.551000000000002</v>
      </c>
    </row>
    <row r="14" spans="1:9" ht="14.25" customHeight="1" x14ac:dyDescent="0.2">
      <c r="B14" s="5" t="s">
        <v>19</v>
      </c>
      <c r="C14" s="6">
        <v>97.186859999999996</v>
      </c>
    </row>
    <row r="15" spans="1:9" ht="14.25" customHeight="1" x14ac:dyDescent="0.2">
      <c r="B15" s="5" t="s">
        <v>20</v>
      </c>
      <c r="C15" s="6">
        <v>97.539733333333331</v>
      </c>
    </row>
    <row r="16" spans="1:9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autoFilter ref="A4:C12">
    <sortState ref="A4:C12">
      <sortCondition ref="C4:C12"/>
    </sortState>
  </autoFilter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1000"/>
  <sheetViews>
    <sheetView workbookViewId="0"/>
  </sheetViews>
  <sheetFormatPr defaultColWidth="12.625" defaultRowHeight="15" customHeight="1" x14ac:dyDescent="0.2"/>
  <cols>
    <col min="1" max="1" width="20.875" customWidth="1"/>
    <col min="2" max="2" width="12" customWidth="1"/>
    <col min="3" max="6" width="7.125" customWidth="1"/>
    <col min="7" max="7" width="3.625" customWidth="1"/>
    <col min="8" max="8" width="9.125" customWidth="1"/>
    <col min="9" max="9" width="8.875" customWidth="1"/>
    <col min="10" max="12" width="7.125" customWidth="1"/>
    <col min="13" max="26" width="8.625" customWidth="1"/>
  </cols>
  <sheetData>
    <row r="1" spans="1:12" ht="28.5" customHeight="1" x14ac:dyDescent="0.2">
      <c r="A1" s="90"/>
      <c r="B1" s="90"/>
      <c r="C1" s="90"/>
      <c r="D1" s="91"/>
      <c r="E1" s="91"/>
      <c r="F1" s="91"/>
      <c r="G1" s="91"/>
      <c r="H1" s="91"/>
      <c r="I1" s="92" t="s">
        <v>35</v>
      </c>
      <c r="J1" s="91"/>
      <c r="K1" s="91"/>
      <c r="L1" s="92"/>
    </row>
    <row r="2" spans="1:12" ht="14.25" customHeight="1" x14ac:dyDescent="0.2">
      <c r="A2" s="18"/>
      <c r="B2" s="18"/>
    </row>
    <row r="3" spans="1:12" ht="14.25" customHeight="1" x14ac:dyDescent="0.25">
      <c r="A3" s="93" t="s">
        <v>131</v>
      </c>
      <c r="B3" s="16"/>
      <c r="C3" s="16">
        <v>2016</v>
      </c>
      <c r="D3" s="16">
        <v>2017</v>
      </c>
      <c r="E3" s="16">
        <v>2018</v>
      </c>
      <c r="F3" s="16">
        <v>2019</v>
      </c>
      <c r="G3" s="94"/>
      <c r="H3" s="94">
        <v>2019</v>
      </c>
      <c r="I3" s="94">
        <v>2020</v>
      </c>
    </row>
    <row r="4" spans="1:12" ht="14.25" customHeight="1" x14ac:dyDescent="0.2">
      <c r="C4" s="166" t="s">
        <v>36</v>
      </c>
      <c r="D4" s="167"/>
      <c r="E4" s="167"/>
      <c r="F4" s="167"/>
      <c r="G4" s="95"/>
      <c r="H4" s="168" t="s">
        <v>37</v>
      </c>
      <c r="I4" s="167"/>
    </row>
    <row r="5" spans="1:12" ht="14.25" customHeight="1" x14ac:dyDescent="0.2">
      <c r="A5" s="28" t="s">
        <v>5</v>
      </c>
      <c r="B5" s="5" t="s">
        <v>6</v>
      </c>
      <c r="C5" s="18">
        <v>78.650000000000006</v>
      </c>
      <c r="D5" s="18">
        <v>78.69</v>
      </c>
      <c r="E5" s="18">
        <v>78.540000000000006</v>
      </c>
      <c r="F5" s="18">
        <v>78.570000000000007</v>
      </c>
      <c r="G5" s="18"/>
      <c r="H5" s="20">
        <v>78.7</v>
      </c>
      <c r="I5" s="20">
        <v>78.7</v>
      </c>
    </row>
    <row r="6" spans="1:12" ht="14.25" customHeight="1" x14ac:dyDescent="0.2">
      <c r="A6" s="89" t="s">
        <v>13</v>
      </c>
      <c r="B6" s="5" t="s">
        <v>14</v>
      </c>
      <c r="C6" s="18">
        <v>80.42</v>
      </c>
      <c r="D6" s="18">
        <v>80.41</v>
      </c>
      <c r="E6" s="18">
        <v>80.3</v>
      </c>
      <c r="F6" s="18">
        <v>80.350000000000009</v>
      </c>
      <c r="G6" s="18"/>
      <c r="H6" s="20">
        <v>80</v>
      </c>
      <c r="I6" s="20">
        <v>80.2</v>
      </c>
      <c r="J6" s="91"/>
      <c r="K6" s="91"/>
      <c r="L6" s="91"/>
    </row>
    <row r="7" spans="1:12" ht="14.25" customHeight="1" x14ac:dyDescent="0.2">
      <c r="A7" s="28" t="s">
        <v>7</v>
      </c>
      <c r="B7" s="5" t="s">
        <v>8</v>
      </c>
      <c r="C7" s="18">
        <v>79.33</v>
      </c>
      <c r="D7" s="18">
        <v>79.61</v>
      </c>
      <c r="E7" s="18">
        <v>79.42</v>
      </c>
      <c r="F7" s="18">
        <v>78.91</v>
      </c>
      <c r="G7" s="18"/>
      <c r="H7" s="20">
        <v>79.599999999999994</v>
      </c>
      <c r="I7" s="20">
        <v>79.599999999999994</v>
      </c>
      <c r="J7" s="91"/>
      <c r="K7" s="91"/>
      <c r="L7" s="91"/>
    </row>
    <row r="8" spans="1:12" ht="14.25" customHeight="1" x14ac:dyDescent="0.2">
      <c r="A8" s="28" t="s">
        <v>9</v>
      </c>
      <c r="B8" s="5" t="s">
        <v>10</v>
      </c>
      <c r="C8" s="18">
        <v>72.239999999999995</v>
      </c>
      <c r="D8" s="18">
        <v>72.53</v>
      </c>
      <c r="E8" s="18">
        <v>72.59</v>
      </c>
      <c r="F8" s="18">
        <v>73.23</v>
      </c>
      <c r="G8" s="18"/>
      <c r="H8" s="20">
        <v>75</v>
      </c>
      <c r="I8" s="20">
        <v>76.7</v>
      </c>
      <c r="J8" s="91"/>
      <c r="K8" s="91"/>
      <c r="L8" s="91"/>
    </row>
    <row r="9" spans="1:12" ht="14.25" customHeight="1" x14ac:dyDescent="0.2">
      <c r="A9" s="28" t="s">
        <v>3</v>
      </c>
      <c r="B9" s="5" t="s">
        <v>4</v>
      </c>
      <c r="C9" s="18">
        <v>71.27</v>
      </c>
      <c r="D9" s="18">
        <v>71.56</v>
      </c>
      <c r="E9" s="18">
        <v>72.710000000000008</v>
      </c>
      <c r="F9" s="18">
        <v>72.56</v>
      </c>
      <c r="G9" s="18"/>
      <c r="H9" s="20">
        <v>73</v>
      </c>
      <c r="I9" s="20">
        <v>72.900000000000006</v>
      </c>
      <c r="J9" s="91"/>
      <c r="K9" s="91"/>
      <c r="L9" s="91"/>
    </row>
    <row r="10" spans="1:12" ht="14.25" customHeight="1" x14ac:dyDescent="0.2">
      <c r="A10" s="28" t="s">
        <v>11</v>
      </c>
      <c r="B10" s="5" t="s">
        <v>12</v>
      </c>
      <c r="C10" s="18">
        <v>75.47</v>
      </c>
      <c r="D10" s="18">
        <v>75.52</v>
      </c>
      <c r="E10" s="18">
        <v>76.03</v>
      </c>
      <c r="F10" s="18">
        <v>76.040000000000006</v>
      </c>
      <c r="G10" s="18"/>
      <c r="H10" s="20">
        <v>76.099999999999994</v>
      </c>
      <c r="I10" s="20">
        <v>76.099999999999994</v>
      </c>
      <c r="J10" s="91"/>
      <c r="K10" s="91"/>
      <c r="L10" s="91"/>
    </row>
    <row r="11" spans="1:12" ht="14.25" customHeight="1" x14ac:dyDescent="0.2">
      <c r="A11" s="89" t="s">
        <v>1</v>
      </c>
      <c r="B11" s="5" t="s">
        <v>2</v>
      </c>
      <c r="C11" s="18">
        <v>76.47</v>
      </c>
      <c r="D11" s="18">
        <v>76.78</v>
      </c>
      <c r="E11" s="18">
        <v>76.62</v>
      </c>
      <c r="F11" s="18">
        <v>76.55</v>
      </c>
      <c r="G11" s="18"/>
      <c r="H11" s="20">
        <v>76.400000000000006</v>
      </c>
      <c r="I11" s="20">
        <v>76.5</v>
      </c>
      <c r="J11" s="91"/>
      <c r="K11" s="91"/>
      <c r="L11" s="91"/>
    </row>
    <row r="12" spans="1:12" ht="14.25" customHeight="1" x14ac:dyDescent="0.2">
      <c r="A12" s="89" t="s">
        <v>15</v>
      </c>
      <c r="B12" s="5" t="s">
        <v>16</v>
      </c>
      <c r="C12" s="18">
        <v>80.72</v>
      </c>
      <c r="D12" s="18">
        <v>81.239999999999995</v>
      </c>
      <c r="E12" s="18">
        <v>81.27</v>
      </c>
      <c r="F12" s="18">
        <v>81.27</v>
      </c>
      <c r="G12" s="18"/>
      <c r="H12" s="20">
        <v>82</v>
      </c>
      <c r="I12" s="20">
        <v>82</v>
      </c>
      <c r="J12" s="91"/>
      <c r="K12" s="91"/>
      <c r="L12" s="91"/>
    </row>
    <row r="13" spans="1:12" ht="14.25" customHeight="1" x14ac:dyDescent="0.2">
      <c r="A13" s="96" t="s">
        <v>17</v>
      </c>
      <c r="B13" s="5" t="s">
        <v>18</v>
      </c>
      <c r="C13" s="18">
        <v>76.37</v>
      </c>
      <c r="D13" s="18">
        <v>77.13</v>
      </c>
      <c r="E13" s="18">
        <v>77.31</v>
      </c>
      <c r="F13" s="18">
        <v>76.95</v>
      </c>
      <c r="G13" s="18"/>
      <c r="H13" s="20">
        <v>76.900000000000006</v>
      </c>
      <c r="I13" s="20">
        <v>76.400000000000006</v>
      </c>
      <c r="J13" s="91"/>
      <c r="K13" s="91"/>
      <c r="L13" s="91"/>
    </row>
    <row r="14" spans="1:12" ht="14.25" customHeight="1" x14ac:dyDescent="0.2">
      <c r="B14" s="5" t="s">
        <v>19</v>
      </c>
      <c r="C14" s="8">
        <v>78.918000000000006</v>
      </c>
      <c r="D14" s="8">
        <v>79.093999999999994</v>
      </c>
      <c r="E14" s="8">
        <v>79.111999999999995</v>
      </c>
      <c r="F14" s="8">
        <v>79.027999999999992</v>
      </c>
      <c r="G14" s="8"/>
      <c r="H14" s="8">
        <v>79.28</v>
      </c>
      <c r="I14" s="8">
        <v>79.320000000000007</v>
      </c>
      <c r="J14" s="91"/>
      <c r="K14" s="91"/>
      <c r="L14" s="91"/>
    </row>
    <row r="15" spans="1:12" ht="14.25" customHeight="1" x14ac:dyDescent="0.2">
      <c r="B15" s="5" t="s">
        <v>20</v>
      </c>
      <c r="C15" s="8">
        <v>74.703333333333333</v>
      </c>
      <c r="D15" s="8">
        <v>75.156666666666666</v>
      </c>
      <c r="E15" s="8">
        <v>75.546666666666667</v>
      </c>
      <c r="F15" s="8">
        <v>75.353333333333339</v>
      </c>
      <c r="G15" s="8"/>
      <c r="H15" s="8">
        <v>75.433333333333337</v>
      </c>
      <c r="I15" s="8">
        <v>75.266666666666694</v>
      </c>
      <c r="J15" s="91"/>
      <c r="K15" s="91"/>
      <c r="L15" s="91"/>
    </row>
    <row r="16" spans="1:12" ht="14.25" customHeight="1" x14ac:dyDescent="0.2"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3:12" ht="14.25" customHeight="1" x14ac:dyDescent="0.2"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3:12" ht="14.25" customHeight="1" x14ac:dyDescent="0.2"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3:12" ht="14.25" customHeight="1" x14ac:dyDescent="0.2"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3:12" ht="14.25" customHeight="1" x14ac:dyDescent="0.2"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3:12" ht="14.25" customHeight="1" x14ac:dyDescent="0.2"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3:12" ht="14.25" customHeight="1" x14ac:dyDescent="0.2"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3:12" ht="14.25" customHeight="1" x14ac:dyDescent="0.2"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3:12" ht="14.25" customHeight="1" x14ac:dyDescent="0.2"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3:12" ht="14.25" customHeight="1" x14ac:dyDescent="0.2"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3:12" ht="14.25" customHeight="1" x14ac:dyDescent="0.2"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3:12" ht="14.25" customHeight="1" x14ac:dyDescent="0.2"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3:12" ht="14.25" customHeight="1" x14ac:dyDescent="0.2"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3:12" ht="14.25" customHeight="1" x14ac:dyDescent="0.2"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3:12" ht="14.25" customHeight="1" x14ac:dyDescent="0.2"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3:12" ht="14.25" customHeight="1" x14ac:dyDescent="0.2">
      <c r="C31" s="91"/>
      <c r="D31" s="91"/>
      <c r="E31" s="91"/>
      <c r="F31" s="91"/>
      <c r="G31" s="91"/>
      <c r="H31" s="91"/>
      <c r="I31" s="91"/>
      <c r="J31" s="91"/>
      <c r="K31" s="91"/>
      <c r="L31" s="97"/>
    </row>
    <row r="32" spans="3:12" ht="14.25" customHeight="1" x14ac:dyDescent="0.2"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3:12" ht="14.25" customHeight="1" x14ac:dyDescent="0.2"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3:12" ht="14.25" customHeight="1" x14ac:dyDescent="0.2"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3:12" ht="14.25" customHeight="1" x14ac:dyDescent="0.2"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3:12" ht="14.25" customHeight="1" x14ac:dyDescent="0.2"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3:12" ht="14.25" customHeight="1" x14ac:dyDescent="0.2"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3:12" ht="14.25" customHeight="1" x14ac:dyDescent="0.2"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3:12" ht="14.25" customHeight="1" x14ac:dyDescent="0.2"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3:12" ht="14.25" customHeight="1" x14ac:dyDescent="0.2"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3:12" ht="14.25" customHeight="1" x14ac:dyDescent="0.2"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3:12" ht="14.25" customHeight="1" x14ac:dyDescent="0.2"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3:12" ht="14.25" customHeight="1" x14ac:dyDescent="0.2"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3:12" ht="14.25" customHeight="1" x14ac:dyDescent="0.2"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3:12" ht="14.25" customHeight="1" x14ac:dyDescent="0.2"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3:12" ht="14.25" customHeight="1" x14ac:dyDescent="0.2"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3:12" ht="14.25" customHeight="1" x14ac:dyDescent="0.2"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3:12" ht="14.25" customHeight="1" x14ac:dyDescent="0.2"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3:12" ht="14.25" customHeight="1" x14ac:dyDescent="0.2"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3:12" ht="14.25" customHeight="1" x14ac:dyDescent="0.2"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3:12" ht="14.25" customHeight="1" x14ac:dyDescent="0.2"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3:12" ht="14.25" customHeight="1" x14ac:dyDescent="0.2"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3:12" ht="14.25" customHeight="1" x14ac:dyDescent="0.2"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3:12" ht="14.25" customHeight="1" x14ac:dyDescent="0.2"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3:12" ht="14.25" customHeight="1" x14ac:dyDescent="0.2"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3:12" ht="14.25" customHeight="1" x14ac:dyDescent="0.2"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3:12" ht="14.25" customHeight="1" x14ac:dyDescent="0.2"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3:12" ht="14.25" customHeight="1" x14ac:dyDescent="0.2"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3:12" ht="14.25" customHeight="1" x14ac:dyDescent="0.2"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3:12" ht="14.25" customHeight="1" x14ac:dyDescent="0.2"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3:12" ht="14.25" customHeight="1" x14ac:dyDescent="0.2"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3:12" ht="14.25" customHeight="1" x14ac:dyDescent="0.2"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3:12" ht="14.25" customHeight="1" x14ac:dyDescent="0.2"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3:12" ht="14.25" customHeight="1" x14ac:dyDescent="0.2"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3:12" ht="14.25" customHeight="1" x14ac:dyDescent="0.2"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3:12" ht="14.25" customHeight="1" x14ac:dyDescent="0.2"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3:12" ht="14.25" customHeight="1" x14ac:dyDescent="0.2"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3:12" ht="14.25" customHeight="1" x14ac:dyDescent="0.2"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3:12" ht="14.25" customHeight="1" x14ac:dyDescent="0.2"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3:12" ht="14.25" customHeight="1" x14ac:dyDescent="0.2"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3:12" ht="14.25" customHeight="1" x14ac:dyDescent="0.2"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3:12" ht="14.25" customHeight="1" x14ac:dyDescent="0.2"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3:12" ht="14.25" customHeight="1" x14ac:dyDescent="0.2"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3:12" ht="14.25" customHeight="1" x14ac:dyDescent="0.2"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3:12" ht="14.25" customHeight="1" x14ac:dyDescent="0.2"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3:12" ht="14.25" customHeight="1" x14ac:dyDescent="0.2"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3:12" ht="14.25" customHeight="1" x14ac:dyDescent="0.2"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3:12" ht="14.25" customHeight="1" x14ac:dyDescent="0.2"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3:12" ht="14.25" customHeight="1" x14ac:dyDescent="0.2"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3:12" ht="14.25" customHeight="1" x14ac:dyDescent="0.2"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3:12" ht="14.25" customHeight="1" x14ac:dyDescent="0.2"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3:12" ht="14.25" customHeight="1" x14ac:dyDescent="0.2"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3:12" ht="14.25" customHeight="1" x14ac:dyDescent="0.2"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3:12" ht="14.25" customHeight="1" x14ac:dyDescent="0.2"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3:12" ht="14.25" customHeight="1" x14ac:dyDescent="0.2"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3:12" ht="14.25" customHeight="1" x14ac:dyDescent="0.2"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3:12" ht="14.25" customHeight="1" x14ac:dyDescent="0.2"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3:12" ht="14.25" customHeight="1" x14ac:dyDescent="0.2"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3:12" ht="14.25" customHeight="1" x14ac:dyDescent="0.2"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3:12" ht="14.25" customHeight="1" x14ac:dyDescent="0.2"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3:12" ht="14.25" customHeight="1" x14ac:dyDescent="0.2"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3:12" ht="14.25" customHeight="1" x14ac:dyDescent="0.2"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3:12" ht="14.25" customHeight="1" x14ac:dyDescent="0.2"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3:12" ht="14.25" customHeight="1" x14ac:dyDescent="0.2"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3:12" ht="14.25" customHeight="1" x14ac:dyDescent="0.2"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3:12" ht="14.25" customHeight="1" x14ac:dyDescent="0.2"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3:12" ht="14.25" customHeight="1" x14ac:dyDescent="0.2"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3:12" ht="14.25" customHeight="1" x14ac:dyDescent="0.2"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3:12" ht="14.25" customHeight="1" x14ac:dyDescent="0.2"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3:12" ht="14.25" customHeight="1" x14ac:dyDescent="0.2"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3:12" ht="14.25" customHeight="1" x14ac:dyDescent="0.2"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3:12" ht="14.25" customHeight="1" x14ac:dyDescent="0.2"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3:12" ht="14.25" customHeight="1" x14ac:dyDescent="0.2"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3:12" ht="14.25" customHeight="1" x14ac:dyDescent="0.2"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3:12" ht="14.25" customHeight="1" x14ac:dyDescent="0.2"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3:12" ht="14.25" customHeight="1" x14ac:dyDescent="0.2"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3:12" ht="14.25" customHeight="1" x14ac:dyDescent="0.2"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3:12" ht="14.25" customHeight="1" x14ac:dyDescent="0.2"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3:12" ht="14.25" customHeight="1" x14ac:dyDescent="0.2"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3:12" ht="14.25" customHeight="1" x14ac:dyDescent="0.2"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3:12" ht="14.25" customHeight="1" x14ac:dyDescent="0.2"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3:12" ht="14.25" customHeight="1" x14ac:dyDescent="0.2"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3:12" ht="14.25" customHeight="1" x14ac:dyDescent="0.2"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3:12" ht="14.25" customHeight="1" x14ac:dyDescent="0.2"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3:12" ht="14.25" customHeight="1" x14ac:dyDescent="0.2"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3:12" ht="14.25" customHeight="1" x14ac:dyDescent="0.2"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3:12" ht="14.25" customHeight="1" x14ac:dyDescent="0.2"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3:12" ht="14.25" customHeight="1" x14ac:dyDescent="0.2"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3:12" ht="14.25" customHeight="1" x14ac:dyDescent="0.2"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3:12" ht="14.25" customHeight="1" x14ac:dyDescent="0.2"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3:12" ht="14.25" customHeight="1" x14ac:dyDescent="0.2"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3:12" ht="14.25" customHeight="1" x14ac:dyDescent="0.2"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3:12" ht="14.25" customHeight="1" x14ac:dyDescent="0.2"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3:12" ht="14.25" customHeight="1" x14ac:dyDescent="0.2"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3:12" ht="14.25" customHeight="1" x14ac:dyDescent="0.2"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3:12" ht="14.25" customHeight="1" x14ac:dyDescent="0.2"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3:12" ht="14.25" customHeight="1" x14ac:dyDescent="0.2"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3:12" ht="14.25" customHeight="1" x14ac:dyDescent="0.2">
      <c r="C128" s="91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3:12" ht="14.25" customHeight="1" x14ac:dyDescent="0.2">
      <c r="C129" s="91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3:12" ht="14.25" customHeight="1" x14ac:dyDescent="0.2"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3:12" ht="14.25" customHeight="1" x14ac:dyDescent="0.2">
      <c r="C131" s="91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3:12" ht="14.25" customHeight="1" x14ac:dyDescent="0.2">
      <c r="C132" s="91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3:12" ht="14.25" customHeight="1" x14ac:dyDescent="0.2">
      <c r="C133" s="91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3:12" ht="14.25" customHeight="1" x14ac:dyDescent="0.2">
      <c r="C134" s="91"/>
      <c r="D134" s="91"/>
      <c r="E134" s="91"/>
      <c r="F134" s="91"/>
      <c r="G134" s="91"/>
      <c r="H134" s="91"/>
      <c r="I134" s="91"/>
      <c r="J134" s="91"/>
      <c r="K134" s="91"/>
      <c r="L134" s="91"/>
    </row>
    <row r="135" spans="3:12" ht="14.25" customHeight="1" x14ac:dyDescent="0.2">
      <c r="C135" s="91"/>
      <c r="D135" s="91"/>
      <c r="E135" s="91"/>
      <c r="F135" s="91"/>
      <c r="G135" s="91"/>
      <c r="H135" s="91"/>
      <c r="I135" s="91"/>
      <c r="J135" s="91"/>
      <c r="K135" s="91"/>
      <c r="L135" s="91"/>
    </row>
    <row r="136" spans="3:12" ht="14.25" customHeight="1" x14ac:dyDescent="0.2">
      <c r="C136" s="91"/>
      <c r="D136" s="91"/>
      <c r="E136" s="91"/>
      <c r="F136" s="91"/>
      <c r="G136" s="91"/>
      <c r="H136" s="91"/>
      <c r="I136" s="91"/>
      <c r="J136" s="91"/>
      <c r="K136" s="91"/>
      <c r="L136" s="91"/>
    </row>
    <row r="137" spans="3:12" ht="14.25" customHeight="1" x14ac:dyDescent="0.2">
      <c r="C137" s="91"/>
      <c r="D137" s="91"/>
      <c r="E137" s="91"/>
      <c r="F137" s="91"/>
      <c r="G137" s="91"/>
      <c r="H137" s="91"/>
      <c r="I137" s="91"/>
      <c r="J137" s="91"/>
      <c r="K137" s="91"/>
      <c r="L137" s="91"/>
    </row>
    <row r="138" spans="3:12" ht="14.25" customHeight="1" x14ac:dyDescent="0.2">
      <c r="C138" s="91"/>
      <c r="D138" s="91"/>
      <c r="E138" s="91"/>
      <c r="F138" s="91"/>
      <c r="G138" s="91"/>
      <c r="H138" s="91"/>
      <c r="I138" s="91"/>
      <c r="J138" s="91"/>
      <c r="K138" s="91"/>
      <c r="L138" s="91"/>
    </row>
    <row r="139" spans="3:12" ht="14.25" customHeight="1" x14ac:dyDescent="0.2">
      <c r="C139" s="91"/>
      <c r="D139" s="91"/>
      <c r="E139" s="91"/>
      <c r="F139" s="91"/>
      <c r="G139" s="91"/>
      <c r="H139" s="91"/>
      <c r="I139" s="91"/>
      <c r="J139" s="91"/>
      <c r="K139" s="91"/>
      <c r="L139" s="91"/>
    </row>
    <row r="140" spans="3:12" ht="14.25" customHeight="1" x14ac:dyDescent="0.2">
      <c r="C140" s="91"/>
      <c r="D140" s="91"/>
      <c r="E140" s="91"/>
      <c r="F140" s="91"/>
      <c r="G140" s="91"/>
      <c r="H140" s="91"/>
      <c r="I140" s="91"/>
      <c r="J140" s="91"/>
      <c r="K140" s="91"/>
      <c r="L140" s="91"/>
    </row>
    <row r="141" spans="3:12" ht="14.25" customHeight="1" x14ac:dyDescent="0.2">
      <c r="C141" s="91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3:12" ht="14.25" customHeight="1" x14ac:dyDescent="0.2">
      <c r="C142" s="91"/>
      <c r="D142" s="91"/>
      <c r="E142" s="91"/>
      <c r="F142" s="91"/>
      <c r="G142" s="91"/>
      <c r="H142" s="91"/>
      <c r="I142" s="91"/>
      <c r="J142" s="91"/>
      <c r="K142" s="91"/>
      <c r="L142" s="91"/>
    </row>
    <row r="143" spans="3:12" ht="14.25" customHeight="1" x14ac:dyDescent="0.2">
      <c r="C143" s="91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3:12" ht="14.25" customHeight="1" x14ac:dyDescent="0.2">
      <c r="C144" s="91"/>
      <c r="D144" s="91"/>
      <c r="E144" s="91"/>
      <c r="F144" s="91"/>
      <c r="G144" s="91"/>
      <c r="H144" s="91"/>
      <c r="I144" s="91"/>
      <c r="J144" s="91"/>
      <c r="K144" s="91"/>
      <c r="L144" s="91"/>
    </row>
    <row r="145" spans="3:12" ht="14.25" customHeight="1" x14ac:dyDescent="0.2">
      <c r="C145" s="91"/>
      <c r="D145" s="91"/>
      <c r="E145" s="91"/>
      <c r="F145" s="91"/>
      <c r="G145" s="91"/>
      <c r="H145" s="91"/>
      <c r="I145" s="91"/>
      <c r="J145" s="91"/>
      <c r="K145" s="91"/>
      <c r="L145" s="91"/>
    </row>
    <row r="146" spans="3:12" ht="14.25" customHeight="1" x14ac:dyDescent="0.2">
      <c r="C146" s="91"/>
      <c r="D146" s="91"/>
      <c r="E146" s="91"/>
      <c r="F146" s="91"/>
      <c r="G146" s="91"/>
      <c r="H146" s="91"/>
      <c r="I146" s="91"/>
      <c r="J146" s="91"/>
      <c r="K146" s="91"/>
      <c r="L146" s="91"/>
    </row>
    <row r="147" spans="3:12" ht="14.25" customHeight="1" x14ac:dyDescent="0.2">
      <c r="C147" s="91"/>
      <c r="D147" s="91"/>
      <c r="E147" s="91"/>
      <c r="F147" s="91"/>
      <c r="G147" s="91"/>
      <c r="H147" s="91"/>
      <c r="I147" s="91"/>
      <c r="J147" s="91"/>
      <c r="K147" s="91"/>
      <c r="L147" s="91"/>
    </row>
    <row r="148" spans="3:12" ht="14.25" customHeight="1" x14ac:dyDescent="0.2">
      <c r="C148" s="91"/>
      <c r="D148" s="91"/>
      <c r="E148" s="91"/>
      <c r="F148" s="91"/>
      <c r="G148" s="91"/>
      <c r="H148" s="91"/>
      <c r="I148" s="91"/>
      <c r="J148" s="91"/>
      <c r="K148" s="91"/>
      <c r="L148" s="91"/>
    </row>
    <row r="149" spans="3:12" ht="14.25" customHeight="1" x14ac:dyDescent="0.2">
      <c r="C149" s="91"/>
      <c r="D149" s="91"/>
      <c r="E149" s="91"/>
      <c r="F149" s="91"/>
      <c r="G149" s="91"/>
      <c r="H149" s="91"/>
      <c r="I149" s="91"/>
      <c r="J149" s="91"/>
      <c r="K149" s="91"/>
      <c r="L149" s="91"/>
    </row>
    <row r="150" spans="3:12" ht="14.25" customHeight="1" x14ac:dyDescent="0.2">
      <c r="C150" s="91"/>
      <c r="D150" s="91"/>
      <c r="E150" s="91"/>
      <c r="F150" s="91"/>
      <c r="G150" s="91"/>
      <c r="H150" s="91"/>
      <c r="I150" s="91"/>
      <c r="J150" s="91"/>
      <c r="K150" s="91"/>
      <c r="L150" s="91"/>
    </row>
    <row r="151" spans="3:12" ht="14.25" customHeight="1" x14ac:dyDescent="0.2">
      <c r="C151" s="91"/>
      <c r="D151" s="91"/>
      <c r="E151" s="91"/>
      <c r="F151" s="91"/>
      <c r="G151" s="91"/>
      <c r="H151" s="91"/>
      <c r="I151" s="91"/>
      <c r="J151" s="91"/>
      <c r="K151" s="91"/>
      <c r="L151" s="91"/>
    </row>
    <row r="152" spans="3:12" ht="14.25" customHeight="1" x14ac:dyDescent="0.2">
      <c r="C152" s="91"/>
      <c r="D152" s="91"/>
      <c r="E152" s="91"/>
      <c r="F152" s="91"/>
      <c r="G152" s="91"/>
      <c r="H152" s="91"/>
      <c r="I152" s="91"/>
      <c r="J152" s="91"/>
      <c r="K152" s="91"/>
      <c r="L152" s="91"/>
    </row>
    <row r="153" spans="3:12" ht="14.25" customHeight="1" x14ac:dyDescent="0.2">
      <c r="C153" s="91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3:12" ht="14.25" customHeight="1" x14ac:dyDescent="0.2">
      <c r="C154" s="91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3:12" ht="14.25" customHeight="1" x14ac:dyDescent="0.2">
      <c r="C155" s="91"/>
      <c r="D155" s="91"/>
      <c r="E155" s="91"/>
      <c r="F155" s="91"/>
      <c r="G155" s="91"/>
      <c r="H155" s="91"/>
      <c r="I155" s="91"/>
      <c r="J155" s="91"/>
      <c r="K155" s="91"/>
      <c r="L155" s="91"/>
    </row>
    <row r="156" spans="3:12" ht="14.25" customHeight="1" x14ac:dyDescent="0.2">
      <c r="C156" s="91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3:12" ht="14.25" customHeight="1" x14ac:dyDescent="0.2">
      <c r="C157" s="91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3:12" ht="14.25" customHeight="1" x14ac:dyDescent="0.2">
      <c r="C158" s="91"/>
      <c r="D158" s="91"/>
      <c r="E158" s="91"/>
      <c r="F158" s="91"/>
      <c r="G158" s="91"/>
      <c r="H158" s="91"/>
      <c r="I158" s="91"/>
      <c r="J158" s="91"/>
      <c r="K158" s="91"/>
      <c r="L158" s="91"/>
    </row>
    <row r="159" spans="3:12" ht="14.25" customHeight="1" x14ac:dyDescent="0.2">
      <c r="C159" s="91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3:12" ht="14.25" customHeight="1" x14ac:dyDescent="0.2">
      <c r="C160" s="91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3:12" ht="14.25" customHeight="1" x14ac:dyDescent="0.2">
      <c r="C161" s="91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3:12" ht="14.25" customHeight="1" x14ac:dyDescent="0.2">
      <c r="C162" s="91"/>
      <c r="D162" s="91"/>
      <c r="E162" s="91"/>
      <c r="F162" s="91"/>
      <c r="G162" s="91"/>
      <c r="H162" s="91"/>
      <c r="I162" s="91"/>
      <c r="J162" s="91"/>
      <c r="K162" s="91"/>
      <c r="L162" s="91"/>
    </row>
    <row r="163" spans="3:12" ht="14.25" customHeight="1" x14ac:dyDescent="0.2">
      <c r="C163" s="91"/>
      <c r="D163" s="91"/>
      <c r="E163" s="91"/>
      <c r="F163" s="91"/>
      <c r="G163" s="91"/>
      <c r="H163" s="91"/>
      <c r="I163" s="91"/>
      <c r="J163" s="91"/>
      <c r="K163" s="91"/>
      <c r="L163" s="91"/>
    </row>
    <row r="164" spans="3:12" ht="14.25" customHeight="1" x14ac:dyDescent="0.2">
      <c r="C164" s="91"/>
      <c r="D164" s="91"/>
      <c r="E164" s="91"/>
      <c r="F164" s="91"/>
      <c r="G164" s="91"/>
      <c r="H164" s="91"/>
      <c r="I164" s="91"/>
      <c r="J164" s="91"/>
      <c r="K164" s="91"/>
      <c r="L164" s="91"/>
    </row>
    <row r="165" spans="3:12" ht="14.25" customHeight="1" x14ac:dyDescent="0.2">
      <c r="C165" s="91"/>
      <c r="D165" s="91"/>
      <c r="E165" s="91"/>
      <c r="F165" s="91"/>
      <c r="G165" s="91"/>
      <c r="H165" s="91"/>
      <c r="I165" s="91"/>
      <c r="J165" s="91"/>
      <c r="K165" s="91"/>
      <c r="L165" s="91"/>
    </row>
    <row r="166" spans="3:12" ht="14.25" customHeight="1" x14ac:dyDescent="0.2">
      <c r="C166" s="91"/>
      <c r="D166" s="91"/>
      <c r="E166" s="91"/>
      <c r="F166" s="91"/>
      <c r="G166" s="91"/>
      <c r="H166" s="91"/>
      <c r="I166" s="91"/>
      <c r="J166" s="91"/>
      <c r="K166" s="91"/>
      <c r="L166" s="91"/>
    </row>
    <row r="167" spans="3:12" ht="14.25" customHeight="1" x14ac:dyDescent="0.2">
      <c r="C167" s="91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3:12" ht="14.25" customHeight="1" x14ac:dyDescent="0.2">
      <c r="C168" s="91"/>
      <c r="D168" s="91"/>
      <c r="E168" s="91"/>
      <c r="F168" s="91"/>
      <c r="G168" s="91"/>
      <c r="H168" s="91"/>
      <c r="I168" s="91"/>
      <c r="J168" s="91"/>
      <c r="K168" s="91"/>
      <c r="L168" s="91"/>
    </row>
    <row r="169" spans="3:12" ht="14.25" customHeight="1" x14ac:dyDescent="0.2">
      <c r="C169" s="91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3:12" ht="14.25" customHeight="1" x14ac:dyDescent="0.2">
      <c r="C170" s="91"/>
      <c r="D170" s="91"/>
      <c r="E170" s="91"/>
      <c r="F170" s="91"/>
      <c r="G170" s="91"/>
      <c r="H170" s="91"/>
      <c r="I170" s="91"/>
      <c r="J170" s="91"/>
      <c r="K170" s="91"/>
      <c r="L170" s="91"/>
    </row>
    <row r="171" spans="3:12" ht="14.25" customHeight="1" x14ac:dyDescent="0.2">
      <c r="C171" s="91"/>
      <c r="D171" s="91"/>
      <c r="E171" s="91"/>
      <c r="F171" s="91"/>
      <c r="G171" s="91"/>
      <c r="H171" s="91"/>
      <c r="I171" s="91"/>
      <c r="J171" s="91"/>
      <c r="K171" s="91"/>
      <c r="L171" s="91"/>
    </row>
    <row r="172" spans="3:12" ht="14.25" customHeight="1" x14ac:dyDescent="0.2">
      <c r="C172" s="91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3:12" ht="14.25" customHeight="1" x14ac:dyDescent="0.2">
      <c r="C173" s="91"/>
      <c r="D173" s="91"/>
      <c r="E173" s="91"/>
      <c r="F173" s="91"/>
      <c r="G173" s="91"/>
      <c r="H173" s="91"/>
      <c r="I173" s="91"/>
      <c r="J173" s="91"/>
      <c r="K173" s="91"/>
      <c r="L173" s="91"/>
    </row>
    <row r="174" spans="3:12" ht="14.25" customHeight="1" x14ac:dyDescent="0.2">
      <c r="C174" s="91"/>
      <c r="D174" s="91"/>
      <c r="E174" s="91"/>
      <c r="F174" s="91"/>
      <c r="G174" s="91"/>
      <c r="H174" s="91"/>
      <c r="I174" s="91"/>
      <c r="J174" s="91"/>
      <c r="K174" s="91"/>
      <c r="L174" s="91"/>
    </row>
    <row r="175" spans="3:12" ht="14.25" customHeight="1" x14ac:dyDescent="0.2">
      <c r="C175" s="91"/>
      <c r="D175" s="91"/>
      <c r="E175" s="91"/>
      <c r="F175" s="91"/>
      <c r="G175" s="91"/>
      <c r="H175" s="91"/>
      <c r="I175" s="91"/>
      <c r="J175" s="91"/>
      <c r="K175" s="91"/>
      <c r="L175" s="91"/>
    </row>
    <row r="176" spans="3:12" ht="14.25" customHeight="1" x14ac:dyDescent="0.2">
      <c r="C176" s="91"/>
      <c r="D176" s="91"/>
      <c r="E176" s="91"/>
      <c r="F176" s="91"/>
      <c r="G176" s="91"/>
      <c r="H176" s="91"/>
      <c r="I176" s="91"/>
      <c r="J176" s="91"/>
      <c r="K176" s="91"/>
      <c r="L176" s="91"/>
    </row>
    <row r="177" spans="3:12" ht="14.25" customHeight="1" x14ac:dyDescent="0.2">
      <c r="C177" s="91"/>
      <c r="D177" s="91"/>
      <c r="E177" s="91"/>
      <c r="F177" s="91"/>
      <c r="G177" s="91"/>
      <c r="H177" s="91"/>
      <c r="I177" s="91"/>
      <c r="J177" s="91"/>
      <c r="K177" s="91"/>
      <c r="L177" s="91"/>
    </row>
    <row r="178" spans="3:12" ht="14.25" customHeight="1" x14ac:dyDescent="0.2">
      <c r="C178" s="91"/>
      <c r="D178" s="91"/>
      <c r="E178" s="91"/>
      <c r="F178" s="91"/>
      <c r="G178" s="91"/>
      <c r="H178" s="91"/>
      <c r="I178" s="91"/>
      <c r="J178" s="91"/>
      <c r="K178" s="91"/>
      <c r="L178" s="91"/>
    </row>
    <row r="179" spans="3:12" ht="14.25" customHeight="1" x14ac:dyDescent="0.2">
      <c r="C179" s="91"/>
      <c r="D179" s="91"/>
      <c r="E179" s="91"/>
      <c r="F179" s="91"/>
      <c r="G179" s="91"/>
      <c r="H179" s="91"/>
      <c r="I179" s="91"/>
      <c r="J179" s="91"/>
      <c r="K179" s="91"/>
      <c r="L179" s="91"/>
    </row>
    <row r="180" spans="3:12" ht="14.25" customHeight="1" x14ac:dyDescent="0.2">
      <c r="C180" s="91"/>
      <c r="D180" s="91"/>
      <c r="E180" s="91"/>
      <c r="F180" s="91"/>
      <c r="G180" s="91"/>
      <c r="H180" s="91"/>
      <c r="I180" s="91"/>
      <c r="J180" s="91"/>
      <c r="K180" s="91"/>
      <c r="L180" s="91"/>
    </row>
    <row r="181" spans="3:12" ht="14.25" customHeight="1" x14ac:dyDescent="0.2">
      <c r="C181" s="91"/>
      <c r="D181" s="91"/>
      <c r="E181" s="91"/>
      <c r="F181" s="91"/>
      <c r="G181" s="91"/>
      <c r="H181" s="91"/>
      <c r="I181" s="91"/>
      <c r="J181" s="91"/>
      <c r="K181" s="91"/>
      <c r="L181" s="91"/>
    </row>
    <row r="182" spans="3:12" ht="14.25" customHeight="1" x14ac:dyDescent="0.2">
      <c r="C182" s="91"/>
      <c r="D182" s="91"/>
      <c r="E182" s="91"/>
      <c r="F182" s="91"/>
      <c r="G182" s="91"/>
      <c r="H182" s="91"/>
      <c r="I182" s="91"/>
      <c r="J182" s="91"/>
      <c r="K182" s="91"/>
      <c r="L182" s="91"/>
    </row>
    <row r="183" spans="3:12" ht="14.25" customHeight="1" x14ac:dyDescent="0.2">
      <c r="C183" s="91"/>
      <c r="D183" s="91"/>
      <c r="E183" s="91"/>
      <c r="F183" s="91"/>
      <c r="G183" s="91"/>
      <c r="H183" s="91"/>
      <c r="I183" s="91"/>
      <c r="J183" s="91"/>
      <c r="K183" s="91"/>
      <c r="L183" s="91"/>
    </row>
    <row r="184" spans="3:12" ht="14.25" customHeight="1" x14ac:dyDescent="0.2">
      <c r="C184" s="91"/>
      <c r="D184" s="91"/>
      <c r="E184" s="91"/>
      <c r="F184" s="91"/>
      <c r="G184" s="91"/>
      <c r="H184" s="91"/>
      <c r="I184" s="91"/>
      <c r="J184" s="91"/>
      <c r="K184" s="91"/>
      <c r="L184" s="91"/>
    </row>
    <row r="185" spans="3:12" ht="14.25" customHeight="1" x14ac:dyDescent="0.2">
      <c r="C185" s="91"/>
      <c r="D185" s="91"/>
      <c r="E185" s="91"/>
      <c r="F185" s="91"/>
      <c r="G185" s="91"/>
      <c r="H185" s="91"/>
      <c r="I185" s="91"/>
      <c r="J185" s="91"/>
      <c r="K185" s="91"/>
      <c r="L185" s="91"/>
    </row>
    <row r="186" spans="3:12" ht="14.25" customHeight="1" x14ac:dyDescent="0.2">
      <c r="C186" s="91"/>
      <c r="D186" s="91"/>
      <c r="E186" s="91"/>
      <c r="F186" s="91"/>
      <c r="G186" s="91"/>
      <c r="H186" s="91"/>
      <c r="I186" s="91"/>
      <c r="J186" s="91"/>
      <c r="K186" s="91"/>
      <c r="L186" s="91"/>
    </row>
    <row r="187" spans="3:12" ht="14.25" customHeight="1" x14ac:dyDescent="0.2">
      <c r="C187" s="91"/>
      <c r="D187" s="91"/>
      <c r="E187" s="91"/>
      <c r="F187" s="91"/>
      <c r="G187" s="91"/>
      <c r="H187" s="91"/>
      <c r="I187" s="91"/>
      <c r="J187" s="91"/>
      <c r="K187" s="91"/>
      <c r="L187" s="91"/>
    </row>
    <row r="188" spans="3:12" ht="14.25" customHeight="1" x14ac:dyDescent="0.2">
      <c r="C188" s="91"/>
      <c r="D188" s="91"/>
      <c r="E188" s="91"/>
      <c r="F188" s="91"/>
      <c r="G188" s="91"/>
      <c r="H188" s="91"/>
      <c r="I188" s="91"/>
      <c r="J188" s="91"/>
      <c r="K188" s="91"/>
      <c r="L188" s="91"/>
    </row>
    <row r="189" spans="3:12" ht="14.25" customHeight="1" x14ac:dyDescent="0.2">
      <c r="C189" s="91"/>
      <c r="D189" s="91"/>
      <c r="E189" s="91"/>
      <c r="F189" s="91"/>
      <c r="G189" s="91"/>
      <c r="H189" s="91"/>
      <c r="I189" s="91"/>
      <c r="J189" s="91"/>
      <c r="K189" s="91"/>
      <c r="L189" s="91"/>
    </row>
    <row r="190" spans="3:12" ht="14.25" customHeight="1" x14ac:dyDescent="0.2">
      <c r="C190" s="91"/>
      <c r="D190" s="91"/>
      <c r="E190" s="91"/>
      <c r="F190" s="91"/>
      <c r="G190" s="91"/>
      <c r="H190" s="91"/>
      <c r="I190" s="91"/>
      <c r="J190" s="91"/>
      <c r="K190" s="91"/>
      <c r="L190" s="91"/>
    </row>
    <row r="191" spans="3:12" ht="14.25" customHeight="1" x14ac:dyDescent="0.2">
      <c r="C191" s="91"/>
      <c r="D191" s="91"/>
      <c r="E191" s="91"/>
      <c r="F191" s="91"/>
      <c r="G191" s="91"/>
      <c r="H191" s="91"/>
      <c r="I191" s="91"/>
      <c r="J191" s="91"/>
      <c r="K191" s="91"/>
      <c r="L191" s="91"/>
    </row>
    <row r="192" spans="3:12" ht="14.25" customHeight="1" x14ac:dyDescent="0.2">
      <c r="C192" s="91"/>
      <c r="D192" s="91"/>
      <c r="E192" s="91"/>
      <c r="F192" s="91"/>
      <c r="G192" s="91"/>
      <c r="H192" s="91"/>
      <c r="I192" s="91"/>
      <c r="J192" s="91"/>
      <c r="K192" s="91"/>
      <c r="L192" s="91"/>
    </row>
    <row r="193" spans="3:12" ht="14.25" customHeight="1" x14ac:dyDescent="0.2">
      <c r="C193" s="91"/>
      <c r="D193" s="91"/>
      <c r="E193" s="91"/>
      <c r="F193" s="91"/>
      <c r="G193" s="91"/>
      <c r="H193" s="91"/>
      <c r="I193" s="91"/>
      <c r="J193" s="91"/>
      <c r="K193" s="91"/>
      <c r="L193" s="91"/>
    </row>
    <row r="194" spans="3:12" ht="14.25" customHeight="1" x14ac:dyDescent="0.2"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3:12" ht="14.25" customHeight="1" x14ac:dyDescent="0.2">
      <c r="C195" s="91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3:12" ht="14.25" customHeight="1" x14ac:dyDescent="0.2">
      <c r="C196" s="91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3:12" ht="14.25" customHeight="1" x14ac:dyDescent="0.2">
      <c r="C197" s="91"/>
      <c r="D197" s="91"/>
      <c r="E197" s="91"/>
      <c r="F197" s="91"/>
      <c r="G197" s="91"/>
      <c r="H197" s="91"/>
      <c r="I197" s="91"/>
      <c r="J197" s="91"/>
      <c r="K197" s="91"/>
      <c r="L197" s="91"/>
    </row>
    <row r="198" spans="3:12" ht="14.25" customHeight="1" x14ac:dyDescent="0.2">
      <c r="C198" s="91"/>
      <c r="D198" s="91"/>
      <c r="E198" s="91"/>
      <c r="F198" s="91"/>
      <c r="G198" s="91"/>
      <c r="H198" s="91"/>
      <c r="I198" s="91"/>
      <c r="J198" s="91"/>
      <c r="K198" s="91"/>
      <c r="L198" s="91"/>
    </row>
    <row r="199" spans="3:12" ht="14.25" customHeight="1" x14ac:dyDescent="0.2">
      <c r="C199" s="91"/>
      <c r="D199" s="91"/>
      <c r="E199" s="91"/>
      <c r="F199" s="91"/>
      <c r="G199" s="91"/>
      <c r="H199" s="91"/>
      <c r="I199" s="91"/>
      <c r="J199" s="91"/>
      <c r="K199" s="91"/>
      <c r="L199" s="91"/>
    </row>
    <row r="200" spans="3:12" ht="14.25" customHeight="1" x14ac:dyDescent="0.2">
      <c r="C200" s="91"/>
      <c r="D200" s="91"/>
      <c r="E200" s="91"/>
      <c r="F200" s="91"/>
      <c r="G200" s="91"/>
      <c r="H200" s="91"/>
      <c r="I200" s="91"/>
      <c r="J200" s="91"/>
      <c r="K200" s="91"/>
      <c r="L200" s="91"/>
    </row>
    <row r="201" spans="3:12" ht="14.25" customHeight="1" x14ac:dyDescent="0.2">
      <c r="C201" s="91"/>
      <c r="D201" s="91"/>
      <c r="E201" s="91"/>
      <c r="F201" s="91"/>
      <c r="G201" s="91"/>
      <c r="H201" s="91"/>
      <c r="I201" s="91"/>
      <c r="J201" s="91"/>
      <c r="K201" s="91"/>
      <c r="L201" s="91"/>
    </row>
    <row r="202" spans="3:12" ht="14.25" customHeight="1" x14ac:dyDescent="0.2">
      <c r="C202" s="91"/>
      <c r="D202" s="91"/>
      <c r="E202" s="91"/>
      <c r="F202" s="91"/>
      <c r="G202" s="91"/>
      <c r="H202" s="91"/>
      <c r="I202" s="91"/>
      <c r="J202" s="91"/>
      <c r="K202" s="91"/>
      <c r="L202" s="91"/>
    </row>
    <row r="203" spans="3:12" ht="14.25" customHeight="1" x14ac:dyDescent="0.2">
      <c r="C203" s="91"/>
      <c r="D203" s="91"/>
      <c r="E203" s="91"/>
      <c r="F203" s="91"/>
      <c r="G203" s="91"/>
      <c r="H203" s="91"/>
      <c r="I203" s="91"/>
      <c r="J203" s="91"/>
      <c r="K203" s="91"/>
      <c r="L203" s="91"/>
    </row>
    <row r="204" spans="3:12" ht="14.25" customHeight="1" x14ac:dyDescent="0.2">
      <c r="C204" s="91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3:12" ht="14.25" customHeight="1" x14ac:dyDescent="0.2">
      <c r="C205" s="91"/>
      <c r="D205" s="91"/>
      <c r="E205" s="91"/>
      <c r="F205" s="91"/>
      <c r="G205" s="91"/>
      <c r="H205" s="91"/>
      <c r="I205" s="91"/>
      <c r="J205" s="91"/>
      <c r="K205" s="91"/>
      <c r="L205" s="91"/>
    </row>
    <row r="206" spans="3:12" ht="14.25" customHeight="1" x14ac:dyDescent="0.2">
      <c r="C206" s="91"/>
      <c r="D206" s="91"/>
      <c r="E206" s="91"/>
      <c r="F206" s="91"/>
      <c r="G206" s="91"/>
      <c r="H206" s="91"/>
      <c r="I206" s="91"/>
      <c r="J206" s="91"/>
      <c r="K206" s="91"/>
      <c r="L206" s="91"/>
    </row>
    <row r="207" spans="3:12" ht="14.25" customHeight="1" x14ac:dyDescent="0.2">
      <c r="C207" s="91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3:12" ht="14.25" customHeight="1" x14ac:dyDescent="0.2">
      <c r="C208" s="91"/>
      <c r="D208" s="91"/>
      <c r="E208" s="91"/>
      <c r="F208" s="91"/>
      <c r="G208" s="91"/>
      <c r="H208" s="91"/>
      <c r="I208" s="91"/>
      <c r="J208" s="91"/>
      <c r="K208" s="91"/>
      <c r="L208" s="91"/>
    </row>
    <row r="209" spans="3:12" ht="14.25" customHeight="1" x14ac:dyDescent="0.2">
      <c r="C209" s="91"/>
      <c r="D209" s="91"/>
      <c r="E209" s="91"/>
      <c r="F209" s="91"/>
      <c r="G209" s="91"/>
      <c r="H209" s="91"/>
      <c r="I209" s="91"/>
      <c r="J209" s="91"/>
      <c r="K209" s="91"/>
      <c r="L209" s="91"/>
    </row>
    <row r="210" spans="3:12" ht="14.25" customHeight="1" x14ac:dyDescent="0.2">
      <c r="C210" s="91"/>
      <c r="D210" s="91"/>
      <c r="E210" s="91"/>
      <c r="F210" s="91"/>
      <c r="G210" s="91"/>
      <c r="H210" s="91"/>
      <c r="I210" s="91"/>
      <c r="J210" s="91"/>
      <c r="K210" s="91"/>
      <c r="L210" s="91"/>
    </row>
    <row r="211" spans="3:12" ht="14.25" customHeight="1" x14ac:dyDescent="0.2">
      <c r="C211" s="91"/>
      <c r="D211" s="91"/>
      <c r="E211" s="91"/>
      <c r="F211" s="91"/>
      <c r="G211" s="91"/>
      <c r="H211" s="91"/>
      <c r="I211" s="91"/>
      <c r="J211" s="91"/>
      <c r="K211" s="91"/>
      <c r="L211" s="91"/>
    </row>
    <row r="212" spans="3:12" ht="14.25" customHeight="1" x14ac:dyDescent="0.2">
      <c r="C212" s="91"/>
      <c r="D212" s="91"/>
      <c r="E212" s="91"/>
      <c r="F212" s="91"/>
      <c r="G212" s="91"/>
      <c r="H212" s="91"/>
      <c r="I212" s="91"/>
      <c r="J212" s="91"/>
      <c r="K212" s="91"/>
      <c r="L212" s="91"/>
    </row>
    <row r="213" spans="3:12" ht="14.25" customHeight="1" x14ac:dyDescent="0.2">
      <c r="C213" s="91"/>
      <c r="D213" s="91"/>
      <c r="E213" s="91"/>
      <c r="F213" s="91"/>
      <c r="G213" s="91"/>
      <c r="H213" s="91"/>
      <c r="I213" s="91"/>
      <c r="J213" s="91"/>
      <c r="K213" s="91"/>
      <c r="L213" s="91"/>
    </row>
    <row r="214" spans="3:12" ht="14.25" customHeight="1" x14ac:dyDescent="0.2">
      <c r="C214" s="91"/>
      <c r="D214" s="91"/>
      <c r="E214" s="91"/>
      <c r="F214" s="91"/>
      <c r="G214" s="91"/>
      <c r="H214" s="91"/>
      <c r="I214" s="91"/>
      <c r="J214" s="91"/>
      <c r="K214" s="91"/>
      <c r="L214" s="91"/>
    </row>
    <row r="215" spans="3:12" ht="14.25" customHeight="1" x14ac:dyDescent="0.2">
      <c r="C215" s="91"/>
      <c r="D215" s="91"/>
      <c r="E215" s="91"/>
      <c r="F215" s="91"/>
      <c r="G215" s="91"/>
      <c r="H215" s="91"/>
      <c r="I215" s="91"/>
      <c r="J215" s="91"/>
      <c r="K215" s="91"/>
      <c r="L215" s="91"/>
    </row>
    <row r="216" spans="3:12" ht="14.25" customHeight="1" x14ac:dyDescent="0.2">
      <c r="C216" s="91"/>
      <c r="D216" s="91"/>
      <c r="E216" s="91"/>
      <c r="F216" s="91"/>
      <c r="G216" s="91"/>
      <c r="H216" s="91"/>
      <c r="I216" s="91"/>
      <c r="J216" s="91"/>
      <c r="K216" s="91"/>
      <c r="L216" s="91"/>
    </row>
    <row r="217" spans="3:12" ht="14.25" customHeight="1" x14ac:dyDescent="0.2">
      <c r="C217" s="91"/>
      <c r="D217" s="91"/>
      <c r="E217" s="91"/>
      <c r="F217" s="91"/>
      <c r="G217" s="91"/>
      <c r="H217" s="91"/>
      <c r="I217" s="91"/>
      <c r="J217" s="91"/>
      <c r="K217" s="91"/>
      <c r="L217" s="91"/>
    </row>
    <row r="218" spans="3:12" ht="14.25" customHeight="1" x14ac:dyDescent="0.2">
      <c r="C218" s="91"/>
      <c r="D218" s="91"/>
      <c r="E218" s="91"/>
      <c r="F218" s="91"/>
      <c r="G218" s="91"/>
      <c r="H218" s="91"/>
      <c r="I218" s="91"/>
      <c r="J218" s="91"/>
      <c r="K218" s="91"/>
      <c r="L218" s="91"/>
    </row>
    <row r="219" spans="3:12" ht="14.25" customHeight="1" x14ac:dyDescent="0.2">
      <c r="C219" s="91"/>
      <c r="D219" s="91"/>
      <c r="E219" s="91"/>
      <c r="F219" s="91"/>
      <c r="G219" s="91"/>
      <c r="H219" s="91"/>
      <c r="I219" s="91"/>
      <c r="J219" s="91"/>
      <c r="K219" s="91"/>
      <c r="L219" s="91"/>
    </row>
    <row r="220" spans="3:12" ht="14.25" customHeight="1" x14ac:dyDescent="0.2">
      <c r="C220" s="91"/>
      <c r="D220" s="91"/>
      <c r="E220" s="91"/>
      <c r="F220" s="91"/>
      <c r="G220" s="91"/>
      <c r="H220" s="91"/>
      <c r="I220" s="91"/>
      <c r="J220" s="91"/>
      <c r="K220" s="91"/>
      <c r="L220" s="91"/>
    </row>
    <row r="221" spans="3:12" ht="14.25" customHeight="1" x14ac:dyDescent="0.2">
      <c r="C221" s="91"/>
      <c r="D221" s="91"/>
      <c r="E221" s="91"/>
      <c r="F221" s="91"/>
      <c r="G221" s="91"/>
      <c r="H221" s="91"/>
      <c r="I221" s="91"/>
      <c r="J221" s="91"/>
      <c r="K221" s="91"/>
      <c r="L221" s="91"/>
    </row>
    <row r="222" spans="3:12" ht="14.25" customHeight="1" x14ac:dyDescent="0.2">
      <c r="C222" s="91"/>
      <c r="D222" s="91"/>
      <c r="E222" s="91"/>
      <c r="F222" s="91"/>
      <c r="G222" s="91"/>
      <c r="H222" s="91"/>
      <c r="I222" s="91"/>
      <c r="J222" s="91"/>
      <c r="K222" s="91"/>
      <c r="L222" s="91"/>
    </row>
    <row r="223" spans="3:12" ht="14.25" customHeight="1" x14ac:dyDescent="0.2">
      <c r="C223" s="91"/>
      <c r="D223" s="91"/>
      <c r="E223" s="91"/>
      <c r="F223" s="91"/>
      <c r="G223" s="91"/>
      <c r="H223" s="91"/>
      <c r="I223" s="91"/>
      <c r="J223" s="91"/>
      <c r="K223" s="91"/>
      <c r="L223" s="91"/>
    </row>
    <row r="224" spans="3:12" ht="14.25" customHeight="1" x14ac:dyDescent="0.2">
      <c r="C224" s="91"/>
      <c r="D224" s="91"/>
      <c r="E224" s="91"/>
      <c r="F224" s="91"/>
      <c r="G224" s="91"/>
      <c r="H224" s="91"/>
      <c r="I224" s="91"/>
      <c r="J224" s="91"/>
      <c r="K224" s="91"/>
      <c r="L224" s="91"/>
    </row>
    <row r="225" spans="3:12" ht="14.25" customHeight="1" x14ac:dyDescent="0.2">
      <c r="C225" s="91"/>
      <c r="D225" s="91"/>
      <c r="E225" s="91"/>
      <c r="F225" s="91"/>
      <c r="G225" s="91"/>
      <c r="H225" s="91"/>
      <c r="I225" s="91"/>
      <c r="J225" s="91"/>
      <c r="K225" s="91"/>
      <c r="L225" s="91"/>
    </row>
    <row r="226" spans="3:12" ht="14.25" customHeight="1" x14ac:dyDescent="0.2">
      <c r="C226" s="91"/>
      <c r="D226" s="91"/>
      <c r="E226" s="91"/>
      <c r="F226" s="91"/>
      <c r="G226" s="91"/>
      <c r="H226" s="91"/>
      <c r="I226" s="91"/>
      <c r="J226" s="91"/>
      <c r="K226" s="91"/>
      <c r="L226" s="91"/>
    </row>
    <row r="227" spans="3:12" ht="14.25" customHeight="1" x14ac:dyDescent="0.2">
      <c r="C227" s="91"/>
      <c r="D227" s="91"/>
      <c r="E227" s="91"/>
      <c r="F227" s="91"/>
      <c r="G227" s="91"/>
      <c r="H227" s="91"/>
      <c r="I227" s="91"/>
      <c r="J227" s="91"/>
      <c r="K227" s="91"/>
      <c r="L227" s="91"/>
    </row>
    <row r="228" spans="3:12" ht="14.25" customHeight="1" x14ac:dyDescent="0.2">
      <c r="C228" s="91"/>
      <c r="D228" s="91"/>
      <c r="E228" s="91"/>
      <c r="F228" s="91"/>
      <c r="G228" s="91"/>
      <c r="H228" s="91"/>
      <c r="I228" s="91"/>
      <c r="J228" s="91"/>
      <c r="K228" s="91"/>
      <c r="L228" s="91"/>
    </row>
    <row r="229" spans="3:12" ht="14.25" customHeight="1" x14ac:dyDescent="0.2">
      <c r="C229" s="91"/>
      <c r="D229" s="91"/>
      <c r="E229" s="91"/>
      <c r="F229" s="91"/>
      <c r="G229" s="91"/>
      <c r="H229" s="91"/>
      <c r="I229" s="91"/>
      <c r="J229" s="91"/>
      <c r="K229" s="91"/>
      <c r="L229" s="91"/>
    </row>
    <row r="230" spans="3:12" ht="14.25" customHeight="1" x14ac:dyDescent="0.2">
      <c r="C230" s="91"/>
      <c r="D230" s="91"/>
      <c r="E230" s="91"/>
      <c r="F230" s="91"/>
      <c r="G230" s="91"/>
      <c r="H230" s="91"/>
      <c r="I230" s="91"/>
      <c r="J230" s="91"/>
      <c r="K230" s="91"/>
      <c r="L230" s="91"/>
    </row>
    <row r="231" spans="3:12" ht="14.25" customHeight="1" x14ac:dyDescent="0.2">
      <c r="C231" s="91"/>
      <c r="D231" s="91"/>
      <c r="E231" s="91"/>
      <c r="F231" s="91"/>
      <c r="G231" s="91"/>
      <c r="H231" s="91"/>
      <c r="I231" s="91"/>
      <c r="J231" s="91"/>
      <c r="K231" s="91"/>
      <c r="L231" s="91"/>
    </row>
    <row r="232" spans="3:12" ht="14.25" customHeight="1" x14ac:dyDescent="0.2">
      <c r="C232" s="91"/>
      <c r="D232" s="91"/>
      <c r="E232" s="91"/>
      <c r="F232" s="91"/>
      <c r="G232" s="91"/>
      <c r="H232" s="91"/>
      <c r="I232" s="91"/>
      <c r="J232" s="91"/>
      <c r="K232" s="91"/>
      <c r="L232" s="91"/>
    </row>
    <row r="233" spans="3:12" ht="14.25" customHeight="1" x14ac:dyDescent="0.2">
      <c r="C233" s="91"/>
      <c r="D233" s="91"/>
      <c r="E233" s="91"/>
      <c r="F233" s="91"/>
      <c r="G233" s="91"/>
      <c r="H233" s="91"/>
      <c r="I233" s="91"/>
      <c r="J233" s="91"/>
      <c r="K233" s="91"/>
      <c r="L233" s="91"/>
    </row>
    <row r="234" spans="3:12" ht="14.25" customHeight="1" x14ac:dyDescent="0.2">
      <c r="C234" s="91"/>
      <c r="D234" s="91"/>
      <c r="E234" s="91"/>
      <c r="F234" s="91"/>
      <c r="G234" s="91"/>
      <c r="H234" s="91"/>
      <c r="I234" s="91"/>
      <c r="J234" s="91"/>
      <c r="K234" s="91"/>
      <c r="L234" s="91"/>
    </row>
    <row r="235" spans="3:12" ht="14.25" customHeight="1" x14ac:dyDescent="0.2">
      <c r="C235" s="91"/>
      <c r="D235" s="91"/>
      <c r="E235" s="91"/>
      <c r="F235" s="91"/>
      <c r="G235" s="91"/>
      <c r="H235" s="91"/>
      <c r="I235" s="91"/>
      <c r="J235" s="91"/>
      <c r="K235" s="91"/>
      <c r="L235" s="91"/>
    </row>
    <row r="236" spans="3:12" ht="14.25" customHeight="1" x14ac:dyDescent="0.2">
      <c r="C236" s="91"/>
      <c r="D236" s="91"/>
      <c r="E236" s="91"/>
      <c r="F236" s="91"/>
      <c r="G236" s="91"/>
      <c r="H236" s="91"/>
      <c r="I236" s="91"/>
      <c r="J236" s="91"/>
      <c r="K236" s="91"/>
      <c r="L236" s="91"/>
    </row>
    <row r="237" spans="3:12" ht="14.25" customHeight="1" x14ac:dyDescent="0.2">
      <c r="C237" s="91"/>
      <c r="D237" s="91"/>
      <c r="E237" s="91"/>
      <c r="F237" s="91"/>
      <c r="G237" s="91"/>
      <c r="H237" s="91"/>
      <c r="I237" s="91"/>
      <c r="J237" s="91"/>
      <c r="K237" s="91"/>
      <c r="L237" s="91"/>
    </row>
    <row r="238" spans="3:12" ht="14.25" customHeight="1" x14ac:dyDescent="0.2">
      <c r="C238" s="91"/>
      <c r="D238" s="91"/>
      <c r="E238" s="91"/>
      <c r="F238" s="91"/>
      <c r="G238" s="91"/>
      <c r="H238" s="91"/>
      <c r="I238" s="91"/>
      <c r="J238" s="91"/>
      <c r="K238" s="91"/>
      <c r="L238" s="91"/>
    </row>
    <row r="239" spans="3:12" ht="14.25" customHeight="1" x14ac:dyDescent="0.2">
      <c r="C239" s="91"/>
      <c r="D239" s="91"/>
      <c r="E239" s="91"/>
      <c r="F239" s="91"/>
      <c r="G239" s="91"/>
      <c r="H239" s="91"/>
      <c r="I239" s="91"/>
      <c r="J239" s="91"/>
      <c r="K239" s="91"/>
      <c r="L239" s="91"/>
    </row>
    <row r="240" spans="3:12" ht="14.25" customHeight="1" x14ac:dyDescent="0.2">
      <c r="C240" s="91"/>
      <c r="D240" s="91"/>
      <c r="E240" s="91"/>
      <c r="F240" s="91"/>
      <c r="G240" s="91"/>
      <c r="H240" s="91"/>
      <c r="I240" s="91"/>
      <c r="J240" s="91"/>
      <c r="K240" s="91"/>
      <c r="L240" s="91"/>
    </row>
    <row r="241" spans="3:12" ht="14.25" customHeight="1" x14ac:dyDescent="0.2">
      <c r="C241" s="91"/>
      <c r="D241" s="91"/>
      <c r="E241" s="91"/>
      <c r="F241" s="91"/>
      <c r="G241" s="91"/>
      <c r="H241" s="91"/>
      <c r="I241" s="91"/>
      <c r="J241" s="91"/>
      <c r="K241" s="91"/>
      <c r="L241" s="91"/>
    </row>
    <row r="242" spans="3:12" ht="14.25" customHeight="1" x14ac:dyDescent="0.2">
      <c r="C242" s="91"/>
      <c r="D242" s="91"/>
      <c r="E242" s="91"/>
      <c r="F242" s="91"/>
      <c r="G242" s="91"/>
      <c r="H242" s="91"/>
      <c r="I242" s="91"/>
      <c r="J242" s="91"/>
      <c r="K242" s="91"/>
      <c r="L242" s="91"/>
    </row>
    <row r="243" spans="3:12" ht="14.25" customHeight="1" x14ac:dyDescent="0.2">
      <c r="C243" s="91"/>
      <c r="D243" s="91"/>
      <c r="E243" s="91"/>
      <c r="F243" s="91"/>
      <c r="G243" s="91"/>
      <c r="H243" s="91"/>
      <c r="I243" s="91"/>
      <c r="J243" s="91"/>
      <c r="K243" s="91"/>
      <c r="L243" s="91"/>
    </row>
    <row r="244" spans="3:12" ht="14.25" customHeight="1" x14ac:dyDescent="0.2">
      <c r="C244" s="91"/>
      <c r="D244" s="91"/>
      <c r="E244" s="91"/>
      <c r="F244" s="91"/>
      <c r="G244" s="91"/>
      <c r="H244" s="91"/>
      <c r="I244" s="91"/>
      <c r="J244" s="91"/>
      <c r="K244" s="91"/>
      <c r="L244" s="91"/>
    </row>
    <row r="245" spans="3:12" ht="14.25" customHeight="1" x14ac:dyDescent="0.2">
      <c r="C245" s="91"/>
      <c r="D245" s="91"/>
      <c r="E245" s="91"/>
      <c r="F245" s="91"/>
      <c r="G245" s="91"/>
      <c r="H245" s="91"/>
      <c r="I245" s="91"/>
      <c r="J245" s="91"/>
      <c r="K245" s="91"/>
      <c r="L245" s="91"/>
    </row>
    <row r="246" spans="3:12" ht="14.25" customHeight="1" x14ac:dyDescent="0.2">
      <c r="C246" s="91"/>
      <c r="D246" s="91"/>
      <c r="E246" s="91"/>
      <c r="F246" s="91"/>
      <c r="G246" s="91"/>
      <c r="H246" s="91"/>
      <c r="I246" s="91"/>
      <c r="J246" s="91"/>
      <c r="K246" s="91"/>
      <c r="L246" s="91"/>
    </row>
    <row r="247" spans="3:12" ht="14.25" customHeight="1" x14ac:dyDescent="0.2">
      <c r="C247" s="91"/>
      <c r="D247" s="91"/>
      <c r="E247" s="91"/>
      <c r="F247" s="91"/>
      <c r="G247" s="91"/>
      <c r="H247" s="91"/>
      <c r="I247" s="91"/>
      <c r="J247" s="91"/>
      <c r="K247" s="91"/>
      <c r="L247" s="91"/>
    </row>
    <row r="248" spans="3:12" ht="14.25" customHeight="1" x14ac:dyDescent="0.2">
      <c r="C248" s="91"/>
      <c r="D248" s="91"/>
      <c r="E248" s="91"/>
      <c r="F248" s="91"/>
      <c r="G248" s="91"/>
      <c r="H248" s="91"/>
      <c r="I248" s="91"/>
      <c r="J248" s="91"/>
      <c r="K248" s="91"/>
      <c r="L248" s="91"/>
    </row>
    <row r="249" spans="3:12" ht="14.25" customHeight="1" x14ac:dyDescent="0.2">
      <c r="C249" s="91"/>
      <c r="D249" s="91"/>
      <c r="E249" s="91"/>
      <c r="F249" s="91"/>
      <c r="G249" s="91"/>
      <c r="H249" s="91"/>
      <c r="I249" s="91"/>
      <c r="J249" s="91"/>
      <c r="K249" s="91"/>
      <c r="L249" s="91"/>
    </row>
    <row r="250" spans="3:12" ht="14.25" customHeight="1" x14ac:dyDescent="0.2">
      <c r="C250" s="91"/>
      <c r="D250" s="91"/>
      <c r="E250" s="91"/>
      <c r="F250" s="91"/>
      <c r="G250" s="91"/>
      <c r="H250" s="91"/>
      <c r="I250" s="91"/>
      <c r="J250" s="91"/>
      <c r="K250" s="91"/>
      <c r="L250" s="91"/>
    </row>
    <row r="251" spans="3:12" ht="14.25" customHeight="1" x14ac:dyDescent="0.2">
      <c r="C251" s="91"/>
      <c r="D251" s="91"/>
      <c r="E251" s="91"/>
      <c r="F251" s="91"/>
      <c r="G251" s="91"/>
      <c r="H251" s="91"/>
      <c r="I251" s="91"/>
      <c r="J251" s="91"/>
      <c r="K251" s="91"/>
      <c r="L251" s="91"/>
    </row>
    <row r="252" spans="3:12" ht="14.25" customHeight="1" x14ac:dyDescent="0.2">
      <c r="C252" s="91"/>
      <c r="D252" s="91"/>
      <c r="E252" s="91"/>
      <c r="F252" s="91"/>
      <c r="G252" s="91"/>
      <c r="H252" s="91"/>
      <c r="I252" s="91"/>
      <c r="J252" s="91"/>
      <c r="K252" s="91"/>
      <c r="L252" s="91"/>
    </row>
    <row r="253" spans="3:12" ht="14.25" customHeight="1" x14ac:dyDescent="0.2">
      <c r="C253" s="91"/>
      <c r="D253" s="91"/>
      <c r="E253" s="91"/>
      <c r="F253" s="91"/>
      <c r="G253" s="91"/>
      <c r="H253" s="91"/>
      <c r="I253" s="91"/>
      <c r="J253" s="91"/>
      <c r="K253" s="91"/>
      <c r="L253" s="91"/>
    </row>
    <row r="254" spans="3:12" ht="14.25" customHeight="1" x14ac:dyDescent="0.2">
      <c r="C254" s="91"/>
      <c r="D254" s="91"/>
      <c r="E254" s="91"/>
      <c r="F254" s="91"/>
      <c r="G254" s="91"/>
      <c r="H254" s="91"/>
      <c r="I254" s="91"/>
      <c r="J254" s="91"/>
      <c r="K254" s="91"/>
      <c r="L254" s="91"/>
    </row>
    <row r="255" spans="3:12" ht="14.25" customHeight="1" x14ac:dyDescent="0.2">
      <c r="C255" s="91"/>
      <c r="D255" s="91"/>
      <c r="E255" s="91"/>
      <c r="F255" s="91"/>
      <c r="G255" s="91"/>
      <c r="H255" s="91"/>
      <c r="I255" s="91"/>
      <c r="J255" s="91"/>
      <c r="K255" s="91"/>
      <c r="L255" s="91"/>
    </row>
    <row r="256" spans="3:12" ht="14.25" customHeight="1" x14ac:dyDescent="0.2">
      <c r="C256" s="91"/>
      <c r="D256" s="91"/>
      <c r="E256" s="91"/>
      <c r="F256" s="91"/>
      <c r="G256" s="91"/>
      <c r="H256" s="91"/>
      <c r="I256" s="91"/>
      <c r="J256" s="91"/>
      <c r="K256" s="91"/>
      <c r="L256" s="91"/>
    </row>
    <row r="257" spans="3:12" ht="14.25" customHeight="1" x14ac:dyDescent="0.2">
      <c r="C257" s="91"/>
      <c r="D257" s="91"/>
      <c r="E257" s="91"/>
      <c r="F257" s="91"/>
      <c r="G257" s="91"/>
      <c r="H257" s="91"/>
      <c r="I257" s="91"/>
      <c r="J257" s="91"/>
      <c r="K257" s="91"/>
      <c r="L257" s="91"/>
    </row>
    <row r="258" spans="3:12" ht="14.25" customHeight="1" x14ac:dyDescent="0.2">
      <c r="C258" s="91"/>
      <c r="D258" s="91"/>
      <c r="E258" s="91"/>
      <c r="F258" s="91"/>
      <c r="G258" s="91"/>
      <c r="H258" s="91"/>
      <c r="I258" s="91"/>
      <c r="J258" s="91"/>
      <c r="K258" s="91"/>
      <c r="L258" s="91"/>
    </row>
    <row r="259" spans="3:12" ht="14.25" customHeight="1" x14ac:dyDescent="0.2">
      <c r="C259" s="91"/>
      <c r="D259" s="91"/>
      <c r="E259" s="91"/>
      <c r="F259" s="91"/>
      <c r="G259" s="91"/>
      <c r="H259" s="91"/>
      <c r="I259" s="91"/>
      <c r="J259" s="91"/>
      <c r="K259" s="91"/>
      <c r="L259" s="91"/>
    </row>
    <row r="260" spans="3:12" ht="14.25" customHeight="1" x14ac:dyDescent="0.2">
      <c r="C260" s="91"/>
      <c r="D260" s="91"/>
      <c r="E260" s="91"/>
      <c r="F260" s="91"/>
      <c r="G260" s="91"/>
      <c r="H260" s="91"/>
      <c r="I260" s="91"/>
      <c r="J260" s="91"/>
      <c r="K260" s="91"/>
      <c r="L260" s="91"/>
    </row>
    <row r="261" spans="3:12" ht="14.25" customHeight="1" x14ac:dyDescent="0.2">
      <c r="C261" s="91"/>
      <c r="D261" s="91"/>
      <c r="E261" s="91"/>
      <c r="F261" s="91"/>
      <c r="G261" s="91"/>
      <c r="H261" s="91"/>
      <c r="I261" s="91"/>
      <c r="J261" s="91"/>
      <c r="K261" s="91"/>
      <c r="L261" s="91"/>
    </row>
    <row r="262" spans="3:12" ht="14.25" customHeight="1" x14ac:dyDescent="0.2">
      <c r="C262" s="91"/>
      <c r="D262" s="91"/>
      <c r="E262" s="91"/>
      <c r="F262" s="91"/>
      <c r="G262" s="91"/>
      <c r="H262" s="91"/>
      <c r="I262" s="91"/>
      <c r="J262" s="91"/>
      <c r="K262" s="91"/>
      <c r="L262" s="91"/>
    </row>
    <row r="263" spans="3:12" ht="14.25" customHeight="1" x14ac:dyDescent="0.2">
      <c r="C263" s="91"/>
      <c r="D263" s="91"/>
      <c r="E263" s="91"/>
      <c r="F263" s="91"/>
      <c r="G263" s="91"/>
      <c r="H263" s="91"/>
      <c r="I263" s="91"/>
      <c r="J263" s="91"/>
      <c r="K263" s="91"/>
      <c r="L263" s="91"/>
    </row>
    <row r="264" spans="3:12" ht="14.25" customHeight="1" x14ac:dyDescent="0.2">
      <c r="C264" s="91"/>
      <c r="D264" s="91"/>
      <c r="E264" s="91"/>
      <c r="F264" s="91"/>
      <c r="G264" s="91"/>
      <c r="H264" s="91"/>
      <c r="I264" s="91"/>
      <c r="J264" s="91"/>
      <c r="K264" s="91"/>
      <c r="L264" s="91"/>
    </row>
    <row r="265" spans="3:12" ht="14.25" customHeight="1" x14ac:dyDescent="0.2">
      <c r="C265" s="91"/>
      <c r="D265" s="91"/>
      <c r="E265" s="91"/>
      <c r="F265" s="91"/>
      <c r="G265" s="91"/>
      <c r="H265" s="91"/>
      <c r="I265" s="91"/>
      <c r="J265" s="91"/>
      <c r="K265" s="91"/>
      <c r="L265" s="91"/>
    </row>
    <row r="266" spans="3:12" ht="14.25" customHeight="1" x14ac:dyDescent="0.2">
      <c r="C266" s="91"/>
      <c r="D266" s="91"/>
      <c r="E266" s="91"/>
      <c r="F266" s="91"/>
      <c r="G266" s="91"/>
      <c r="H266" s="91"/>
      <c r="I266" s="91"/>
      <c r="J266" s="91"/>
      <c r="K266" s="91"/>
      <c r="L266" s="91"/>
    </row>
    <row r="267" spans="3:12" ht="14.25" customHeight="1" x14ac:dyDescent="0.2">
      <c r="C267" s="91"/>
      <c r="D267" s="91"/>
      <c r="E267" s="91"/>
      <c r="F267" s="91"/>
      <c r="G267" s="91"/>
      <c r="H267" s="91"/>
      <c r="I267" s="91"/>
      <c r="J267" s="91"/>
      <c r="K267" s="91"/>
      <c r="L267" s="91"/>
    </row>
    <row r="268" spans="3:12" ht="14.25" customHeight="1" x14ac:dyDescent="0.2">
      <c r="C268" s="91"/>
      <c r="D268" s="91"/>
      <c r="E268" s="91"/>
      <c r="F268" s="91"/>
      <c r="G268" s="91"/>
      <c r="H268" s="91"/>
      <c r="I268" s="91"/>
      <c r="J268" s="91"/>
      <c r="K268" s="91"/>
      <c r="L268" s="91"/>
    </row>
    <row r="269" spans="3:12" ht="14.25" customHeight="1" x14ac:dyDescent="0.2">
      <c r="C269" s="91"/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3:12" ht="14.25" customHeight="1" x14ac:dyDescent="0.2">
      <c r="C270" s="91"/>
      <c r="D270" s="91"/>
      <c r="E270" s="91"/>
      <c r="F270" s="91"/>
      <c r="G270" s="91"/>
      <c r="H270" s="91"/>
      <c r="I270" s="91"/>
      <c r="J270" s="91"/>
      <c r="K270" s="91"/>
      <c r="L270" s="91"/>
    </row>
    <row r="271" spans="3:12" ht="14.25" customHeight="1" x14ac:dyDescent="0.2">
      <c r="C271" s="91"/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3:12" ht="14.25" customHeight="1" x14ac:dyDescent="0.2">
      <c r="C272" s="91"/>
      <c r="D272" s="91"/>
      <c r="E272" s="91"/>
      <c r="F272" s="91"/>
      <c r="G272" s="91"/>
      <c r="H272" s="91"/>
      <c r="I272" s="91"/>
      <c r="J272" s="91"/>
      <c r="K272" s="91"/>
      <c r="L272" s="91"/>
    </row>
    <row r="273" spans="3:12" ht="14.25" customHeight="1" x14ac:dyDescent="0.2">
      <c r="C273" s="91"/>
      <c r="D273" s="91"/>
      <c r="E273" s="91"/>
      <c r="F273" s="91"/>
      <c r="G273" s="91"/>
      <c r="H273" s="91"/>
      <c r="I273" s="91"/>
      <c r="J273" s="91"/>
      <c r="K273" s="91"/>
      <c r="L273" s="91"/>
    </row>
    <row r="274" spans="3:12" ht="14.25" customHeight="1" x14ac:dyDescent="0.2">
      <c r="C274" s="91"/>
      <c r="D274" s="91"/>
      <c r="E274" s="91"/>
      <c r="F274" s="91"/>
      <c r="G274" s="91"/>
      <c r="H274" s="91"/>
      <c r="I274" s="91"/>
      <c r="J274" s="91"/>
      <c r="K274" s="91"/>
      <c r="L274" s="91"/>
    </row>
    <row r="275" spans="3:12" ht="14.25" customHeight="1" x14ac:dyDescent="0.2">
      <c r="C275" s="91"/>
      <c r="D275" s="91"/>
      <c r="E275" s="91"/>
      <c r="F275" s="91"/>
      <c r="G275" s="91"/>
      <c r="H275" s="91"/>
      <c r="I275" s="91"/>
      <c r="J275" s="91"/>
      <c r="K275" s="91"/>
      <c r="L275" s="91"/>
    </row>
    <row r="276" spans="3:12" ht="14.25" customHeight="1" x14ac:dyDescent="0.2">
      <c r="C276" s="91"/>
      <c r="D276" s="91"/>
      <c r="E276" s="91"/>
      <c r="F276" s="91"/>
      <c r="G276" s="91"/>
      <c r="H276" s="91"/>
      <c r="I276" s="91"/>
      <c r="J276" s="91"/>
      <c r="K276" s="91"/>
      <c r="L276" s="91"/>
    </row>
    <row r="277" spans="3:12" ht="14.25" customHeight="1" x14ac:dyDescent="0.2">
      <c r="C277" s="91"/>
      <c r="D277" s="91"/>
      <c r="E277" s="91"/>
      <c r="F277" s="91"/>
      <c r="G277" s="91"/>
      <c r="H277" s="91"/>
      <c r="I277" s="91"/>
      <c r="J277" s="91"/>
      <c r="K277" s="91"/>
      <c r="L277" s="91"/>
    </row>
    <row r="278" spans="3:12" ht="14.25" customHeight="1" x14ac:dyDescent="0.2">
      <c r="C278" s="91"/>
      <c r="D278" s="91"/>
      <c r="E278" s="91"/>
      <c r="F278" s="91"/>
      <c r="G278" s="91"/>
      <c r="H278" s="91"/>
      <c r="I278" s="91"/>
      <c r="J278" s="91"/>
      <c r="K278" s="91"/>
      <c r="L278" s="91"/>
    </row>
    <row r="279" spans="3:12" ht="14.25" customHeight="1" x14ac:dyDescent="0.2">
      <c r="C279" s="91"/>
      <c r="D279" s="91"/>
      <c r="E279" s="91"/>
      <c r="F279" s="91"/>
      <c r="G279" s="91"/>
      <c r="H279" s="91"/>
      <c r="I279" s="91"/>
      <c r="J279" s="91"/>
      <c r="K279" s="91"/>
      <c r="L279" s="91"/>
    </row>
    <row r="280" spans="3:12" ht="14.25" customHeight="1" x14ac:dyDescent="0.2">
      <c r="C280" s="91"/>
      <c r="D280" s="91"/>
      <c r="E280" s="91"/>
      <c r="F280" s="91"/>
      <c r="G280" s="91"/>
      <c r="H280" s="91"/>
      <c r="I280" s="91"/>
      <c r="J280" s="91"/>
      <c r="K280" s="91"/>
      <c r="L280" s="91"/>
    </row>
    <row r="281" spans="3:12" ht="14.25" customHeight="1" x14ac:dyDescent="0.2">
      <c r="C281" s="91"/>
      <c r="D281" s="91"/>
      <c r="E281" s="91"/>
      <c r="F281" s="91"/>
      <c r="G281" s="91"/>
      <c r="H281" s="91"/>
      <c r="I281" s="91"/>
      <c r="J281" s="91"/>
      <c r="K281" s="91"/>
      <c r="L281" s="91"/>
    </row>
    <row r="282" spans="3:12" ht="14.25" customHeight="1" x14ac:dyDescent="0.2">
      <c r="C282" s="91"/>
      <c r="D282" s="91"/>
      <c r="E282" s="91"/>
      <c r="F282" s="91"/>
      <c r="G282" s="91"/>
      <c r="H282" s="91"/>
      <c r="I282" s="91"/>
      <c r="J282" s="91"/>
      <c r="K282" s="91"/>
      <c r="L282" s="91"/>
    </row>
    <row r="283" spans="3:12" ht="14.25" customHeight="1" x14ac:dyDescent="0.2">
      <c r="C283" s="91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3:12" ht="14.25" customHeight="1" x14ac:dyDescent="0.2">
      <c r="C284" s="91"/>
      <c r="D284" s="91"/>
      <c r="E284" s="91"/>
      <c r="F284" s="91"/>
      <c r="G284" s="91"/>
      <c r="H284" s="91"/>
      <c r="I284" s="91"/>
      <c r="J284" s="91"/>
      <c r="K284" s="91"/>
      <c r="L284" s="91"/>
    </row>
    <row r="285" spans="3:12" ht="14.25" customHeight="1" x14ac:dyDescent="0.2">
      <c r="C285" s="91"/>
      <c r="D285" s="91"/>
      <c r="E285" s="91"/>
      <c r="F285" s="91"/>
      <c r="G285" s="91"/>
      <c r="H285" s="91"/>
      <c r="I285" s="91"/>
      <c r="J285" s="91"/>
      <c r="K285" s="91"/>
      <c r="L285" s="91"/>
    </row>
    <row r="286" spans="3:12" ht="14.25" customHeight="1" x14ac:dyDescent="0.2">
      <c r="C286" s="91"/>
      <c r="D286" s="91"/>
      <c r="E286" s="91"/>
      <c r="F286" s="91"/>
      <c r="G286" s="91"/>
      <c r="H286" s="91"/>
      <c r="I286" s="91"/>
      <c r="J286" s="91"/>
      <c r="K286" s="91"/>
      <c r="L286" s="91"/>
    </row>
    <row r="287" spans="3:12" ht="14.25" customHeight="1" x14ac:dyDescent="0.2">
      <c r="C287" s="91"/>
      <c r="D287" s="91"/>
      <c r="E287" s="91"/>
      <c r="F287" s="91"/>
      <c r="G287" s="91"/>
      <c r="H287" s="91"/>
      <c r="I287" s="91"/>
      <c r="J287" s="91"/>
      <c r="K287" s="91"/>
      <c r="L287" s="91"/>
    </row>
    <row r="288" spans="3:12" ht="14.25" customHeight="1" x14ac:dyDescent="0.2">
      <c r="C288" s="91"/>
      <c r="D288" s="91"/>
      <c r="E288" s="91"/>
      <c r="F288" s="91"/>
      <c r="G288" s="91"/>
      <c r="H288" s="91"/>
      <c r="I288" s="91"/>
      <c r="J288" s="91"/>
      <c r="K288" s="91"/>
      <c r="L288" s="91"/>
    </row>
    <row r="289" spans="3:12" ht="14.25" customHeight="1" x14ac:dyDescent="0.2">
      <c r="C289" s="91"/>
      <c r="D289" s="91"/>
      <c r="E289" s="91"/>
      <c r="F289" s="91"/>
      <c r="G289" s="91"/>
      <c r="H289" s="91"/>
      <c r="I289" s="91"/>
      <c r="J289" s="91"/>
      <c r="K289" s="91"/>
      <c r="L289" s="91"/>
    </row>
    <row r="290" spans="3:12" ht="14.25" customHeight="1" x14ac:dyDescent="0.2">
      <c r="C290" s="91"/>
      <c r="D290" s="91"/>
      <c r="E290" s="91"/>
      <c r="F290" s="91"/>
      <c r="G290" s="91"/>
      <c r="H290" s="91"/>
      <c r="I290" s="91"/>
      <c r="J290" s="91"/>
      <c r="K290" s="91"/>
      <c r="L290" s="91"/>
    </row>
    <row r="291" spans="3:12" ht="14.25" customHeight="1" x14ac:dyDescent="0.2">
      <c r="C291" s="91"/>
      <c r="D291" s="91"/>
      <c r="E291" s="91"/>
      <c r="F291" s="91"/>
      <c r="G291" s="91"/>
      <c r="H291" s="91"/>
      <c r="I291" s="91"/>
      <c r="J291" s="91"/>
      <c r="K291" s="91"/>
      <c r="L291" s="91"/>
    </row>
    <row r="292" spans="3:12" ht="14.25" customHeight="1" x14ac:dyDescent="0.2">
      <c r="C292" s="91"/>
      <c r="D292" s="91"/>
      <c r="E292" s="91"/>
      <c r="F292" s="91"/>
      <c r="G292" s="91"/>
      <c r="H292" s="91"/>
      <c r="I292" s="91"/>
      <c r="J292" s="91"/>
      <c r="K292" s="91"/>
      <c r="L292" s="91"/>
    </row>
    <row r="293" spans="3:12" ht="14.25" customHeight="1" x14ac:dyDescent="0.2">
      <c r="C293" s="91"/>
      <c r="D293" s="91"/>
      <c r="E293" s="91"/>
      <c r="F293" s="91"/>
      <c r="G293" s="91"/>
      <c r="H293" s="91"/>
      <c r="I293" s="91"/>
      <c r="J293" s="91"/>
      <c r="K293" s="91"/>
      <c r="L293" s="91"/>
    </row>
    <row r="294" spans="3:12" ht="14.25" customHeight="1" x14ac:dyDescent="0.2">
      <c r="C294" s="91"/>
      <c r="D294" s="91"/>
      <c r="E294" s="91"/>
      <c r="F294" s="91"/>
      <c r="G294" s="91"/>
      <c r="H294" s="91"/>
      <c r="I294" s="91"/>
      <c r="J294" s="91"/>
      <c r="K294" s="91"/>
      <c r="L294" s="91"/>
    </row>
    <row r="295" spans="3:12" ht="14.25" customHeight="1" x14ac:dyDescent="0.2">
      <c r="C295" s="91"/>
      <c r="D295" s="91"/>
      <c r="E295" s="91"/>
      <c r="F295" s="91"/>
      <c r="G295" s="91"/>
      <c r="H295" s="91"/>
      <c r="I295" s="91"/>
      <c r="J295" s="91"/>
      <c r="K295" s="91"/>
      <c r="L295" s="91"/>
    </row>
    <row r="296" spans="3:12" ht="14.25" customHeight="1" x14ac:dyDescent="0.2">
      <c r="C296" s="91"/>
      <c r="D296" s="91"/>
      <c r="E296" s="91"/>
      <c r="F296" s="91"/>
      <c r="G296" s="91"/>
      <c r="H296" s="91"/>
      <c r="I296" s="91"/>
      <c r="J296" s="91"/>
      <c r="K296" s="91"/>
      <c r="L296" s="91"/>
    </row>
    <row r="297" spans="3:12" ht="14.25" customHeight="1" x14ac:dyDescent="0.2">
      <c r="C297" s="91"/>
      <c r="D297" s="91"/>
      <c r="E297" s="91"/>
      <c r="F297" s="91"/>
      <c r="G297" s="91"/>
      <c r="H297" s="91"/>
      <c r="I297" s="91"/>
      <c r="J297" s="91"/>
      <c r="K297" s="91"/>
      <c r="L297" s="91"/>
    </row>
    <row r="298" spans="3:12" ht="14.25" customHeight="1" x14ac:dyDescent="0.2">
      <c r="C298" s="91"/>
      <c r="D298" s="91"/>
      <c r="E298" s="91"/>
      <c r="F298" s="91"/>
      <c r="G298" s="91"/>
      <c r="H298" s="91"/>
      <c r="I298" s="91"/>
      <c r="J298" s="91"/>
      <c r="K298" s="91"/>
      <c r="L298" s="91"/>
    </row>
    <row r="299" spans="3:12" ht="14.25" customHeight="1" x14ac:dyDescent="0.2">
      <c r="C299" s="91"/>
      <c r="D299" s="91"/>
      <c r="E299" s="91"/>
      <c r="F299" s="91"/>
      <c r="G299" s="91"/>
      <c r="H299" s="91"/>
      <c r="I299" s="91"/>
      <c r="J299" s="91"/>
      <c r="K299" s="91"/>
      <c r="L299" s="91"/>
    </row>
    <row r="300" spans="3:12" ht="14.25" customHeight="1" x14ac:dyDescent="0.2">
      <c r="C300" s="91"/>
      <c r="D300" s="91"/>
      <c r="E300" s="91"/>
      <c r="F300" s="91"/>
      <c r="G300" s="91"/>
      <c r="H300" s="91"/>
      <c r="I300" s="91"/>
      <c r="J300" s="91"/>
      <c r="K300" s="91"/>
      <c r="L300" s="91"/>
    </row>
    <row r="301" spans="3:12" ht="14.25" customHeight="1" x14ac:dyDescent="0.2">
      <c r="C301" s="91"/>
      <c r="D301" s="91"/>
      <c r="E301" s="91"/>
      <c r="F301" s="91"/>
      <c r="G301" s="91"/>
      <c r="H301" s="91"/>
      <c r="I301" s="91"/>
      <c r="J301" s="91"/>
      <c r="K301" s="91"/>
      <c r="L301" s="91"/>
    </row>
    <row r="302" spans="3:12" ht="14.25" customHeight="1" x14ac:dyDescent="0.2">
      <c r="C302" s="91"/>
      <c r="D302" s="91"/>
      <c r="E302" s="91"/>
      <c r="F302" s="91"/>
      <c r="G302" s="91"/>
      <c r="H302" s="91"/>
      <c r="I302" s="91"/>
      <c r="J302" s="91"/>
      <c r="K302" s="91"/>
      <c r="L302" s="91"/>
    </row>
    <row r="303" spans="3:12" ht="14.25" customHeight="1" x14ac:dyDescent="0.2">
      <c r="C303" s="91"/>
      <c r="D303" s="91"/>
      <c r="E303" s="91"/>
      <c r="F303" s="91"/>
      <c r="G303" s="91"/>
      <c r="H303" s="91"/>
      <c r="I303" s="91"/>
      <c r="J303" s="91"/>
      <c r="K303" s="91"/>
      <c r="L303" s="91"/>
    </row>
    <row r="304" spans="3:12" ht="14.25" customHeight="1" x14ac:dyDescent="0.2">
      <c r="C304" s="91"/>
      <c r="D304" s="91"/>
      <c r="E304" s="91"/>
      <c r="F304" s="91"/>
      <c r="G304" s="91"/>
      <c r="H304" s="91"/>
      <c r="I304" s="91"/>
      <c r="J304" s="91"/>
      <c r="K304" s="91"/>
      <c r="L304" s="91"/>
    </row>
    <row r="305" spans="3:12" ht="14.25" customHeight="1" x14ac:dyDescent="0.2">
      <c r="C305" s="91"/>
      <c r="D305" s="91"/>
      <c r="E305" s="91"/>
      <c r="F305" s="91"/>
      <c r="G305" s="91"/>
      <c r="H305" s="91"/>
      <c r="I305" s="91"/>
      <c r="J305" s="91"/>
      <c r="K305" s="91"/>
      <c r="L305" s="91"/>
    </row>
    <row r="306" spans="3:12" ht="14.25" customHeight="1" x14ac:dyDescent="0.2">
      <c r="C306" s="91"/>
      <c r="D306" s="91"/>
      <c r="E306" s="91"/>
      <c r="F306" s="91"/>
      <c r="G306" s="91"/>
      <c r="H306" s="91"/>
      <c r="I306" s="91"/>
      <c r="J306" s="91"/>
      <c r="K306" s="91"/>
      <c r="L306" s="91"/>
    </row>
    <row r="307" spans="3:12" ht="14.25" customHeight="1" x14ac:dyDescent="0.2">
      <c r="C307" s="91"/>
      <c r="D307" s="91"/>
      <c r="E307" s="91"/>
      <c r="F307" s="91"/>
      <c r="G307" s="91"/>
      <c r="H307" s="91"/>
      <c r="I307" s="91"/>
      <c r="J307" s="91"/>
      <c r="K307" s="91"/>
      <c r="L307" s="91"/>
    </row>
    <row r="308" spans="3:12" ht="14.25" customHeight="1" x14ac:dyDescent="0.2">
      <c r="C308" s="91"/>
      <c r="D308" s="91"/>
      <c r="E308" s="91"/>
      <c r="F308" s="91"/>
      <c r="G308" s="91"/>
      <c r="H308" s="91"/>
      <c r="I308" s="91"/>
      <c r="J308" s="91"/>
      <c r="K308" s="91"/>
      <c r="L308" s="91"/>
    </row>
    <row r="309" spans="3:12" ht="14.25" customHeight="1" x14ac:dyDescent="0.2">
      <c r="C309" s="91"/>
      <c r="D309" s="91"/>
      <c r="E309" s="91"/>
      <c r="F309" s="91"/>
      <c r="G309" s="91"/>
      <c r="H309" s="91"/>
      <c r="I309" s="91"/>
      <c r="J309" s="91"/>
      <c r="K309" s="91"/>
      <c r="L309" s="91"/>
    </row>
    <row r="310" spans="3:12" ht="14.25" customHeight="1" x14ac:dyDescent="0.2">
      <c r="C310" s="91"/>
      <c r="D310" s="91"/>
      <c r="E310" s="91"/>
      <c r="F310" s="91"/>
      <c r="G310" s="91"/>
      <c r="H310" s="91"/>
      <c r="I310" s="91"/>
      <c r="J310" s="91"/>
      <c r="K310" s="91"/>
      <c r="L310" s="91"/>
    </row>
    <row r="311" spans="3:12" ht="14.25" customHeight="1" x14ac:dyDescent="0.2">
      <c r="C311" s="91"/>
      <c r="D311" s="91"/>
      <c r="E311" s="91"/>
      <c r="F311" s="91"/>
      <c r="G311" s="91"/>
      <c r="H311" s="91"/>
      <c r="I311" s="91"/>
      <c r="J311" s="91"/>
      <c r="K311" s="91"/>
      <c r="L311" s="91"/>
    </row>
    <row r="312" spans="3:12" ht="14.25" customHeight="1" x14ac:dyDescent="0.2">
      <c r="C312" s="91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3:12" ht="14.25" customHeight="1" x14ac:dyDescent="0.2">
      <c r="C313" s="91"/>
      <c r="D313" s="91"/>
      <c r="E313" s="91"/>
      <c r="F313" s="91"/>
      <c r="G313" s="91"/>
      <c r="H313" s="91"/>
      <c r="I313" s="91"/>
      <c r="J313" s="91"/>
      <c r="K313" s="91"/>
      <c r="L313" s="91"/>
    </row>
    <row r="314" spans="3:12" ht="14.25" customHeight="1" x14ac:dyDescent="0.2">
      <c r="C314" s="91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3:12" ht="14.25" customHeight="1" x14ac:dyDescent="0.2">
      <c r="C315" s="91"/>
      <c r="D315" s="91"/>
      <c r="E315" s="91"/>
      <c r="F315" s="91"/>
      <c r="G315" s="91"/>
      <c r="H315" s="91"/>
      <c r="I315" s="91"/>
      <c r="J315" s="91"/>
      <c r="K315" s="91"/>
      <c r="L315" s="91"/>
    </row>
    <row r="316" spans="3:12" ht="14.25" customHeight="1" x14ac:dyDescent="0.2">
      <c r="C316" s="91"/>
      <c r="D316" s="91"/>
      <c r="E316" s="91"/>
      <c r="F316" s="91"/>
      <c r="G316" s="91"/>
      <c r="H316" s="91"/>
      <c r="I316" s="91"/>
      <c r="J316" s="91"/>
      <c r="K316" s="91"/>
      <c r="L316" s="91"/>
    </row>
    <row r="317" spans="3:12" ht="14.25" customHeight="1" x14ac:dyDescent="0.2">
      <c r="C317" s="91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3:12" ht="14.25" customHeight="1" x14ac:dyDescent="0.2">
      <c r="C318" s="91"/>
      <c r="D318" s="91"/>
      <c r="E318" s="91"/>
      <c r="F318" s="91"/>
      <c r="G318" s="91"/>
      <c r="H318" s="91"/>
      <c r="I318" s="91"/>
      <c r="J318" s="91"/>
      <c r="K318" s="91"/>
      <c r="L318" s="91"/>
    </row>
    <row r="319" spans="3:12" ht="14.25" customHeight="1" x14ac:dyDescent="0.2">
      <c r="C319" s="91"/>
      <c r="D319" s="91"/>
      <c r="E319" s="91"/>
      <c r="F319" s="91"/>
      <c r="G319" s="91"/>
      <c r="H319" s="91"/>
      <c r="I319" s="91"/>
      <c r="J319" s="91"/>
      <c r="K319" s="91"/>
      <c r="L319" s="91"/>
    </row>
    <row r="320" spans="3:12" ht="14.25" customHeight="1" x14ac:dyDescent="0.2">
      <c r="C320" s="91"/>
      <c r="D320" s="91"/>
      <c r="E320" s="91"/>
      <c r="F320" s="91"/>
      <c r="G320" s="91"/>
      <c r="H320" s="91"/>
      <c r="I320" s="91"/>
      <c r="J320" s="91"/>
      <c r="K320" s="91"/>
      <c r="L320" s="91"/>
    </row>
    <row r="321" spans="3:12" ht="14.25" customHeight="1" x14ac:dyDescent="0.2">
      <c r="C321" s="91"/>
      <c r="D321" s="91"/>
      <c r="E321" s="91"/>
      <c r="F321" s="91"/>
      <c r="G321" s="91"/>
      <c r="H321" s="91"/>
      <c r="I321" s="91"/>
      <c r="J321" s="91"/>
      <c r="K321" s="91"/>
      <c r="L321" s="91"/>
    </row>
    <row r="322" spans="3:12" ht="14.25" customHeight="1" x14ac:dyDescent="0.2">
      <c r="C322" s="91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3:12" ht="14.25" customHeight="1" x14ac:dyDescent="0.2">
      <c r="C323" s="91"/>
      <c r="D323" s="91"/>
      <c r="E323" s="91"/>
      <c r="F323" s="91"/>
      <c r="G323" s="91"/>
      <c r="H323" s="91"/>
      <c r="I323" s="91"/>
      <c r="J323" s="91"/>
      <c r="K323" s="91"/>
      <c r="L323" s="91"/>
    </row>
    <row r="324" spans="3:12" ht="14.25" customHeight="1" x14ac:dyDescent="0.2">
      <c r="C324" s="91"/>
      <c r="D324" s="91"/>
      <c r="E324" s="91"/>
      <c r="F324" s="91"/>
      <c r="G324" s="91"/>
      <c r="H324" s="91"/>
      <c r="I324" s="91"/>
      <c r="J324" s="91"/>
      <c r="K324" s="91"/>
      <c r="L324" s="91"/>
    </row>
    <row r="325" spans="3:12" ht="14.25" customHeight="1" x14ac:dyDescent="0.2">
      <c r="C325" s="91"/>
      <c r="D325" s="91"/>
      <c r="E325" s="91"/>
      <c r="F325" s="91"/>
      <c r="G325" s="91"/>
      <c r="H325" s="91"/>
      <c r="I325" s="91"/>
      <c r="J325" s="91"/>
      <c r="K325" s="91"/>
      <c r="L325" s="91"/>
    </row>
    <row r="326" spans="3:12" ht="14.25" customHeight="1" x14ac:dyDescent="0.2">
      <c r="C326" s="91"/>
      <c r="D326" s="91"/>
      <c r="E326" s="91"/>
      <c r="F326" s="91"/>
      <c r="G326" s="91"/>
      <c r="H326" s="91"/>
      <c r="I326" s="91"/>
      <c r="J326" s="91"/>
      <c r="K326" s="91"/>
      <c r="L326" s="91"/>
    </row>
    <row r="327" spans="3:12" ht="14.25" customHeight="1" x14ac:dyDescent="0.2">
      <c r="C327" s="91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3:12" ht="14.25" customHeight="1" x14ac:dyDescent="0.2">
      <c r="C328" s="91"/>
      <c r="D328" s="91"/>
      <c r="E328" s="91"/>
      <c r="F328" s="91"/>
      <c r="G328" s="91"/>
      <c r="H328" s="91"/>
      <c r="I328" s="91"/>
      <c r="J328" s="91"/>
      <c r="K328" s="91"/>
      <c r="L328" s="91"/>
    </row>
    <row r="329" spans="3:12" ht="14.25" customHeight="1" x14ac:dyDescent="0.2">
      <c r="C329" s="91"/>
      <c r="D329" s="91"/>
      <c r="E329" s="91"/>
      <c r="F329" s="91"/>
      <c r="G329" s="91"/>
      <c r="H329" s="91"/>
      <c r="I329" s="91"/>
      <c r="J329" s="91"/>
      <c r="K329" s="91"/>
      <c r="L329" s="91"/>
    </row>
    <row r="330" spans="3:12" ht="14.25" customHeight="1" x14ac:dyDescent="0.2">
      <c r="C330" s="91"/>
      <c r="D330" s="91"/>
      <c r="E330" s="91"/>
      <c r="F330" s="91"/>
      <c r="G330" s="91"/>
      <c r="H330" s="91"/>
      <c r="I330" s="91"/>
      <c r="J330" s="91"/>
      <c r="K330" s="91"/>
      <c r="L330" s="91"/>
    </row>
    <row r="331" spans="3:12" ht="14.25" customHeight="1" x14ac:dyDescent="0.2">
      <c r="C331" s="91"/>
      <c r="D331" s="91"/>
      <c r="E331" s="91"/>
      <c r="F331" s="91"/>
      <c r="G331" s="91"/>
      <c r="H331" s="91"/>
      <c r="I331" s="91"/>
      <c r="J331" s="91"/>
      <c r="K331" s="91"/>
      <c r="L331" s="91"/>
    </row>
    <row r="332" spans="3:12" ht="14.25" customHeight="1" x14ac:dyDescent="0.2">
      <c r="C332" s="91"/>
      <c r="D332" s="91"/>
      <c r="E332" s="91"/>
      <c r="F332" s="91"/>
      <c r="G332" s="91"/>
      <c r="H332" s="91"/>
      <c r="I332" s="91"/>
      <c r="J332" s="91"/>
      <c r="K332" s="91"/>
      <c r="L332" s="91"/>
    </row>
    <row r="333" spans="3:12" ht="14.25" customHeight="1" x14ac:dyDescent="0.2">
      <c r="C333" s="91"/>
      <c r="D333" s="91"/>
      <c r="E333" s="91"/>
      <c r="F333" s="91"/>
      <c r="G333" s="91"/>
      <c r="H333" s="91"/>
      <c r="I333" s="91"/>
      <c r="J333" s="91"/>
      <c r="K333" s="91"/>
      <c r="L333" s="91"/>
    </row>
    <row r="334" spans="3:12" ht="14.25" customHeight="1" x14ac:dyDescent="0.2">
      <c r="C334" s="91"/>
      <c r="D334" s="91"/>
      <c r="E334" s="91"/>
      <c r="F334" s="91"/>
      <c r="G334" s="91"/>
      <c r="H334" s="91"/>
      <c r="I334" s="91"/>
      <c r="J334" s="91"/>
      <c r="K334" s="91"/>
      <c r="L334" s="91"/>
    </row>
    <row r="335" spans="3:12" ht="14.25" customHeight="1" x14ac:dyDescent="0.2">
      <c r="C335" s="91"/>
      <c r="D335" s="91"/>
      <c r="E335" s="91"/>
      <c r="F335" s="91"/>
      <c r="G335" s="91"/>
      <c r="H335" s="91"/>
      <c r="I335" s="91"/>
      <c r="J335" s="91"/>
      <c r="K335" s="91"/>
      <c r="L335" s="91"/>
    </row>
    <row r="336" spans="3:12" ht="14.25" customHeight="1" x14ac:dyDescent="0.2">
      <c r="C336" s="91"/>
      <c r="D336" s="91"/>
      <c r="E336" s="91"/>
      <c r="F336" s="91"/>
      <c r="G336" s="91"/>
      <c r="H336" s="91"/>
      <c r="I336" s="91"/>
      <c r="J336" s="91"/>
      <c r="K336" s="91"/>
      <c r="L336" s="91"/>
    </row>
    <row r="337" spans="3:12" ht="14.25" customHeight="1" x14ac:dyDescent="0.2">
      <c r="C337" s="91"/>
      <c r="D337" s="91"/>
      <c r="E337" s="91"/>
      <c r="F337" s="91"/>
      <c r="G337" s="91"/>
      <c r="H337" s="91"/>
      <c r="I337" s="91"/>
      <c r="J337" s="91"/>
      <c r="K337" s="91"/>
      <c r="L337" s="91"/>
    </row>
    <row r="338" spans="3:12" ht="14.25" customHeight="1" x14ac:dyDescent="0.2">
      <c r="C338" s="91"/>
      <c r="D338" s="91"/>
      <c r="E338" s="91"/>
      <c r="F338" s="91"/>
      <c r="G338" s="91"/>
      <c r="H338" s="91"/>
      <c r="I338" s="91"/>
      <c r="J338" s="91"/>
      <c r="K338" s="91"/>
      <c r="L338" s="91"/>
    </row>
    <row r="339" spans="3:12" ht="14.25" customHeight="1" x14ac:dyDescent="0.2">
      <c r="C339" s="91"/>
      <c r="D339" s="91"/>
      <c r="E339" s="91"/>
      <c r="F339" s="91"/>
      <c r="G339" s="91"/>
      <c r="H339" s="91"/>
      <c r="I339" s="91"/>
      <c r="J339" s="91"/>
      <c r="K339" s="91"/>
      <c r="L339" s="91"/>
    </row>
    <row r="340" spans="3:12" ht="14.25" customHeight="1" x14ac:dyDescent="0.2">
      <c r="C340" s="91"/>
      <c r="D340" s="91"/>
      <c r="E340" s="91"/>
      <c r="F340" s="91"/>
      <c r="G340" s="91"/>
      <c r="H340" s="91"/>
      <c r="I340" s="91"/>
      <c r="J340" s="91"/>
      <c r="K340" s="91"/>
      <c r="L340" s="91"/>
    </row>
    <row r="341" spans="3:12" ht="14.25" customHeight="1" x14ac:dyDescent="0.2">
      <c r="C341" s="91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3:12" ht="14.25" customHeight="1" x14ac:dyDescent="0.2">
      <c r="C342" s="91"/>
      <c r="D342" s="91"/>
      <c r="E342" s="91"/>
      <c r="F342" s="91"/>
      <c r="G342" s="91"/>
      <c r="H342" s="91"/>
      <c r="I342" s="91"/>
      <c r="J342" s="91"/>
      <c r="K342" s="91"/>
      <c r="L342" s="91"/>
    </row>
    <row r="343" spans="3:12" ht="14.25" customHeight="1" x14ac:dyDescent="0.2">
      <c r="C343" s="91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3:12" ht="14.25" customHeight="1" x14ac:dyDescent="0.2">
      <c r="C344" s="91"/>
      <c r="D344" s="91"/>
      <c r="E344" s="91"/>
      <c r="F344" s="91"/>
      <c r="G344" s="91"/>
      <c r="H344" s="91"/>
      <c r="I344" s="91"/>
      <c r="J344" s="91"/>
      <c r="K344" s="91"/>
      <c r="L344" s="91"/>
    </row>
    <row r="345" spans="3:12" ht="14.25" customHeight="1" x14ac:dyDescent="0.2">
      <c r="C345" s="91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3:12" ht="14.25" customHeight="1" x14ac:dyDescent="0.2">
      <c r="C346" s="91"/>
      <c r="D346" s="91"/>
      <c r="E346" s="91"/>
      <c r="F346" s="91"/>
      <c r="G346" s="91"/>
      <c r="H346" s="91"/>
      <c r="I346" s="91"/>
      <c r="J346" s="91"/>
      <c r="K346" s="91"/>
      <c r="L346" s="91"/>
    </row>
    <row r="347" spans="3:12" ht="14.25" customHeight="1" x14ac:dyDescent="0.2">
      <c r="C347" s="91"/>
      <c r="D347" s="91"/>
      <c r="E347" s="91"/>
      <c r="F347" s="91"/>
      <c r="G347" s="91"/>
      <c r="H347" s="91"/>
      <c r="I347" s="91"/>
      <c r="J347" s="91"/>
      <c r="K347" s="91"/>
      <c r="L347" s="91"/>
    </row>
    <row r="348" spans="3:12" ht="14.25" customHeight="1" x14ac:dyDescent="0.2">
      <c r="C348" s="91"/>
      <c r="D348" s="91"/>
      <c r="E348" s="91"/>
      <c r="F348" s="91"/>
      <c r="G348" s="91"/>
      <c r="H348" s="91"/>
      <c r="I348" s="91"/>
      <c r="J348" s="91"/>
      <c r="K348" s="91"/>
      <c r="L348" s="91"/>
    </row>
    <row r="349" spans="3:12" ht="14.25" customHeight="1" x14ac:dyDescent="0.2">
      <c r="C349" s="91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3:12" ht="14.25" customHeight="1" x14ac:dyDescent="0.2">
      <c r="C350" s="91"/>
      <c r="D350" s="91"/>
      <c r="E350" s="91"/>
      <c r="F350" s="91"/>
      <c r="G350" s="91"/>
      <c r="H350" s="91"/>
      <c r="I350" s="91"/>
      <c r="J350" s="91"/>
      <c r="K350" s="91"/>
      <c r="L350" s="91"/>
    </row>
    <row r="351" spans="3:12" ht="14.25" customHeight="1" x14ac:dyDescent="0.2">
      <c r="C351" s="91"/>
      <c r="D351" s="91"/>
      <c r="E351" s="91"/>
      <c r="F351" s="91"/>
      <c r="G351" s="91"/>
      <c r="H351" s="91"/>
      <c r="I351" s="91"/>
      <c r="J351" s="91"/>
      <c r="K351" s="91"/>
      <c r="L351" s="91"/>
    </row>
    <row r="352" spans="3:12" ht="14.25" customHeight="1" x14ac:dyDescent="0.2">
      <c r="C352" s="91"/>
      <c r="D352" s="91"/>
      <c r="E352" s="91"/>
      <c r="F352" s="91"/>
      <c r="G352" s="91"/>
      <c r="H352" s="91"/>
      <c r="I352" s="91"/>
      <c r="J352" s="91"/>
      <c r="K352" s="91"/>
      <c r="L352" s="91"/>
    </row>
    <row r="353" spans="3:12" ht="14.25" customHeight="1" x14ac:dyDescent="0.2">
      <c r="C353" s="91"/>
      <c r="D353" s="91"/>
      <c r="E353" s="91"/>
      <c r="F353" s="91"/>
      <c r="G353" s="91"/>
      <c r="H353" s="91"/>
      <c r="I353" s="91"/>
      <c r="J353" s="91"/>
      <c r="K353" s="91"/>
      <c r="L353" s="91"/>
    </row>
    <row r="354" spans="3:12" ht="14.25" customHeight="1" x14ac:dyDescent="0.2">
      <c r="C354" s="91"/>
      <c r="D354" s="91"/>
      <c r="E354" s="91"/>
      <c r="F354" s="91"/>
      <c r="G354" s="91"/>
      <c r="H354" s="91"/>
      <c r="I354" s="91"/>
      <c r="J354" s="91"/>
      <c r="K354" s="91"/>
      <c r="L354" s="91"/>
    </row>
    <row r="355" spans="3:12" ht="14.25" customHeight="1" x14ac:dyDescent="0.2">
      <c r="C355" s="91"/>
      <c r="D355" s="91"/>
      <c r="E355" s="91"/>
      <c r="F355" s="91"/>
      <c r="G355" s="91"/>
      <c r="H355" s="91"/>
      <c r="I355" s="91"/>
      <c r="J355" s="91"/>
      <c r="K355" s="91"/>
      <c r="L355" s="91"/>
    </row>
    <row r="356" spans="3:12" ht="14.25" customHeight="1" x14ac:dyDescent="0.2">
      <c r="C356" s="91"/>
      <c r="D356" s="91"/>
      <c r="E356" s="91"/>
      <c r="F356" s="91"/>
      <c r="G356" s="91"/>
      <c r="H356" s="91"/>
      <c r="I356" s="91"/>
      <c r="J356" s="91"/>
      <c r="K356" s="91"/>
      <c r="L356" s="91"/>
    </row>
    <row r="357" spans="3:12" ht="14.25" customHeight="1" x14ac:dyDescent="0.2">
      <c r="C357" s="91"/>
      <c r="D357" s="91"/>
      <c r="E357" s="91"/>
      <c r="F357" s="91"/>
      <c r="G357" s="91"/>
      <c r="H357" s="91"/>
      <c r="I357" s="91"/>
      <c r="J357" s="91"/>
      <c r="K357" s="91"/>
      <c r="L357" s="91"/>
    </row>
    <row r="358" spans="3:12" ht="14.25" customHeight="1" x14ac:dyDescent="0.2">
      <c r="C358" s="91"/>
      <c r="D358" s="91"/>
      <c r="E358" s="91"/>
      <c r="F358" s="91"/>
      <c r="G358" s="91"/>
      <c r="H358" s="91"/>
      <c r="I358" s="91"/>
      <c r="J358" s="91"/>
      <c r="K358" s="91"/>
      <c r="L358" s="91"/>
    </row>
    <row r="359" spans="3:12" ht="14.25" customHeight="1" x14ac:dyDescent="0.2">
      <c r="C359" s="91"/>
      <c r="D359" s="91"/>
      <c r="E359" s="91"/>
      <c r="F359" s="91"/>
      <c r="G359" s="91"/>
      <c r="H359" s="91"/>
      <c r="I359" s="91"/>
      <c r="J359" s="91"/>
      <c r="K359" s="91"/>
      <c r="L359" s="91"/>
    </row>
    <row r="360" spans="3:12" ht="14.25" customHeight="1" x14ac:dyDescent="0.2">
      <c r="C360" s="91"/>
      <c r="D360" s="91"/>
      <c r="E360" s="91"/>
      <c r="F360" s="91"/>
      <c r="G360" s="91"/>
      <c r="H360" s="91"/>
      <c r="I360" s="91"/>
      <c r="J360" s="91"/>
      <c r="K360" s="91"/>
      <c r="L360" s="91"/>
    </row>
    <row r="361" spans="3:12" ht="14.25" customHeight="1" x14ac:dyDescent="0.2">
      <c r="C361" s="91"/>
      <c r="D361" s="91"/>
      <c r="E361" s="91"/>
      <c r="F361" s="91"/>
      <c r="G361" s="91"/>
      <c r="H361" s="91"/>
      <c r="I361" s="91"/>
      <c r="J361" s="91"/>
      <c r="K361" s="91"/>
      <c r="L361" s="91"/>
    </row>
    <row r="362" spans="3:12" ht="14.25" customHeight="1" x14ac:dyDescent="0.2">
      <c r="C362" s="91"/>
      <c r="D362" s="91"/>
      <c r="E362" s="91"/>
      <c r="F362" s="91"/>
      <c r="G362" s="91"/>
      <c r="H362" s="91"/>
      <c r="I362" s="91"/>
      <c r="J362" s="91"/>
      <c r="K362" s="91"/>
      <c r="L362" s="91"/>
    </row>
    <row r="363" spans="3:12" ht="14.25" customHeight="1" x14ac:dyDescent="0.2">
      <c r="C363" s="91"/>
      <c r="D363" s="91"/>
      <c r="E363" s="91"/>
      <c r="F363" s="91"/>
      <c r="G363" s="91"/>
      <c r="H363" s="91"/>
      <c r="I363" s="91"/>
      <c r="J363" s="91"/>
      <c r="K363" s="91"/>
      <c r="L363" s="91"/>
    </row>
    <row r="364" spans="3:12" ht="14.25" customHeight="1" x14ac:dyDescent="0.2">
      <c r="C364" s="91"/>
      <c r="D364" s="91"/>
      <c r="E364" s="91"/>
      <c r="F364" s="91"/>
      <c r="G364" s="91"/>
      <c r="H364" s="91"/>
      <c r="I364" s="91"/>
      <c r="J364" s="91"/>
      <c r="K364" s="91"/>
      <c r="L364" s="91"/>
    </row>
    <row r="365" spans="3:12" ht="14.25" customHeight="1" x14ac:dyDescent="0.2">
      <c r="C365" s="91"/>
      <c r="D365" s="91"/>
      <c r="E365" s="91"/>
      <c r="F365" s="91"/>
      <c r="G365" s="91"/>
      <c r="H365" s="91"/>
      <c r="I365" s="91"/>
      <c r="J365" s="91"/>
      <c r="K365" s="91"/>
      <c r="L365" s="91"/>
    </row>
    <row r="366" spans="3:12" ht="14.25" customHeight="1" x14ac:dyDescent="0.2">
      <c r="C366" s="91"/>
      <c r="D366" s="91"/>
      <c r="E366" s="91"/>
      <c r="F366" s="91"/>
      <c r="G366" s="91"/>
      <c r="H366" s="91"/>
      <c r="I366" s="91"/>
      <c r="J366" s="91"/>
      <c r="K366" s="91"/>
      <c r="L366" s="91"/>
    </row>
    <row r="367" spans="3:12" ht="14.25" customHeight="1" x14ac:dyDescent="0.2">
      <c r="C367" s="91"/>
      <c r="D367" s="91"/>
      <c r="E367" s="91"/>
      <c r="F367" s="91"/>
      <c r="G367" s="91"/>
      <c r="H367" s="91"/>
      <c r="I367" s="91"/>
      <c r="J367" s="91"/>
      <c r="K367" s="91"/>
      <c r="L367" s="91"/>
    </row>
    <row r="368" spans="3:12" ht="14.25" customHeight="1" x14ac:dyDescent="0.2">
      <c r="C368" s="91"/>
      <c r="D368" s="91"/>
      <c r="E368" s="91"/>
      <c r="F368" s="91"/>
      <c r="G368" s="91"/>
      <c r="H368" s="91"/>
      <c r="I368" s="91"/>
      <c r="J368" s="91"/>
      <c r="K368" s="91"/>
      <c r="L368" s="91"/>
    </row>
    <row r="369" spans="3:12" ht="14.25" customHeight="1" x14ac:dyDescent="0.2">
      <c r="C369" s="91"/>
      <c r="D369" s="91"/>
      <c r="E369" s="91"/>
      <c r="F369" s="91"/>
      <c r="G369" s="91"/>
      <c r="H369" s="91"/>
      <c r="I369" s="91"/>
      <c r="J369" s="91"/>
      <c r="K369" s="91"/>
      <c r="L369" s="91"/>
    </row>
    <row r="370" spans="3:12" ht="14.25" customHeight="1" x14ac:dyDescent="0.2">
      <c r="C370" s="91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3:12" ht="14.25" customHeight="1" x14ac:dyDescent="0.2">
      <c r="C371" s="91"/>
      <c r="D371" s="91"/>
      <c r="E371" s="91"/>
      <c r="F371" s="91"/>
      <c r="G371" s="91"/>
      <c r="H371" s="91"/>
      <c r="I371" s="91"/>
      <c r="J371" s="91"/>
      <c r="K371" s="91"/>
      <c r="L371" s="91"/>
    </row>
    <row r="372" spans="3:12" ht="14.25" customHeight="1" x14ac:dyDescent="0.2">
      <c r="C372" s="91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3:12" ht="14.25" customHeight="1" x14ac:dyDescent="0.2">
      <c r="C373" s="91"/>
      <c r="D373" s="91"/>
      <c r="E373" s="91"/>
      <c r="F373" s="91"/>
      <c r="G373" s="91"/>
      <c r="H373" s="91"/>
      <c r="I373" s="91"/>
      <c r="J373" s="91"/>
      <c r="K373" s="91"/>
      <c r="L373" s="91"/>
    </row>
    <row r="374" spans="3:12" ht="14.25" customHeight="1" x14ac:dyDescent="0.2">
      <c r="C374" s="91"/>
      <c r="D374" s="91"/>
      <c r="E374" s="91"/>
      <c r="F374" s="91"/>
      <c r="G374" s="91"/>
      <c r="H374" s="91"/>
      <c r="I374" s="91"/>
      <c r="J374" s="91"/>
      <c r="K374" s="91"/>
      <c r="L374" s="91"/>
    </row>
    <row r="375" spans="3:12" ht="14.25" customHeight="1" x14ac:dyDescent="0.2">
      <c r="C375" s="91"/>
      <c r="D375" s="91"/>
      <c r="E375" s="91"/>
      <c r="F375" s="91"/>
      <c r="G375" s="91"/>
      <c r="H375" s="91"/>
      <c r="I375" s="91"/>
      <c r="J375" s="91"/>
      <c r="K375" s="91"/>
      <c r="L375" s="91"/>
    </row>
    <row r="376" spans="3:12" ht="14.25" customHeight="1" x14ac:dyDescent="0.2">
      <c r="C376" s="91"/>
      <c r="D376" s="91"/>
      <c r="E376" s="91"/>
      <c r="F376" s="91"/>
      <c r="G376" s="91"/>
      <c r="H376" s="91"/>
      <c r="I376" s="91"/>
      <c r="J376" s="91"/>
      <c r="K376" s="91"/>
      <c r="L376" s="91"/>
    </row>
    <row r="377" spans="3:12" ht="14.25" customHeight="1" x14ac:dyDescent="0.2">
      <c r="C377" s="91"/>
      <c r="D377" s="91"/>
      <c r="E377" s="91"/>
      <c r="F377" s="91"/>
      <c r="G377" s="91"/>
      <c r="H377" s="91"/>
      <c r="I377" s="91"/>
      <c r="J377" s="91"/>
      <c r="K377" s="91"/>
      <c r="L377" s="91"/>
    </row>
    <row r="378" spans="3:12" ht="14.25" customHeight="1" x14ac:dyDescent="0.2">
      <c r="C378" s="91"/>
      <c r="D378" s="91"/>
      <c r="E378" s="91"/>
      <c r="F378" s="91"/>
      <c r="G378" s="91"/>
      <c r="H378" s="91"/>
      <c r="I378" s="91"/>
      <c r="J378" s="91"/>
      <c r="K378" s="91"/>
      <c r="L378" s="91"/>
    </row>
    <row r="379" spans="3:12" ht="14.25" customHeight="1" x14ac:dyDescent="0.2">
      <c r="C379" s="91"/>
      <c r="D379" s="91"/>
      <c r="E379" s="91"/>
      <c r="F379" s="91"/>
      <c r="G379" s="91"/>
      <c r="H379" s="91"/>
      <c r="I379" s="91"/>
      <c r="J379" s="91"/>
      <c r="K379" s="91"/>
      <c r="L379" s="91"/>
    </row>
    <row r="380" spans="3:12" ht="14.25" customHeight="1" x14ac:dyDescent="0.2">
      <c r="C380" s="91"/>
      <c r="D380" s="91"/>
      <c r="E380" s="91"/>
      <c r="F380" s="91"/>
      <c r="G380" s="91"/>
      <c r="H380" s="91"/>
      <c r="I380" s="91"/>
      <c r="J380" s="91"/>
      <c r="K380" s="91"/>
      <c r="L380" s="91"/>
    </row>
    <row r="381" spans="3:12" ht="14.25" customHeight="1" x14ac:dyDescent="0.2">
      <c r="C381" s="91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3:12" ht="14.25" customHeight="1" x14ac:dyDescent="0.2">
      <c r="C382" s="91"/>
      <c r="D382" s="91"/>
      <c r="E382" s="91"/>
      <c r="F382" s="91"/>
      <c r="G382" s="91"/>
      <c r="H382" s="91"/>
      <c r="I382" s="91"/>
      <c r="J382" s="91"/>
      <c r="K382" s="91"/>
      <c r="L382" s="91"/>
    </row>
    <row r="383" spans="3:12" ht="14.25" customHeight="1" x14ac:dyDescent="0.2">
      <c r="C383" s="91"/>
      <c r="D383" s="91"/>
      <c r="E383" s="91"/>
      <c r="F383" s="91"/>
      <c r="G383" s="91"/>
      <c r="H383" s="91"/>
      <c r="I383" s="91"/>
      <c r="J383" s="91"/>
      <c r="K383" s="91"/>
      <c r="L383" s="91"/>
    </row>
    <row r="384" spans="3:12" ht="14.25" customHeight="1" x14ac:dyDescent="0.2">
      <c r="C384" s="91"/>
      <c r="D384" s="91"/>
      <c r="E384" s="91"/>
      <c r="F384" s="91"/>
      <c r="G384" s="91"/>
      <c r="H384" s="91"/>
      <c r="I384" s="91"/>
      <c r="J384" s="91"/>
      <c r="K384" s="91"/>
      <c r="L384" s="91"/>
    </row>
    <row r="385" spans="3:12" ht="14.25" customHeight="1" x14ac:dyDescent="0.2">
      <c r="C385" s="91"/>
      <c r="D385" s="91"/>
      <c r="E385" s="91"/>
      <c r="F385" s="91"/>
      <c r="G385" s="91"/>
      <c r="H385" s="91"/>
      <c r="I385" s="91"/>
      <c r="J385" s="91"/>
      <c r="K385" s="91"/>
      <c r="L385" s="91"/>
    </row>
    <row r="386" spans="3:12" ht="14.25" customHeight="1" x14ac:dyDescent="0.2">
      <c r="C386" s="91"/>
      <c r="D386" s="91"/>
      <c r="E386" s="91"/>
      <c r="F386" s="91"/>
      <c r="G386" s="91"/>
      <c r="H386" s="91"/>
      <c r="I386" s="91"/>
      <c r="J386" s="91"/>
      <c r="K386" s="91"/>
      <c r="L386" s="91"/>
    </row>
    <row r="387" spans="3:12" ht="14.25" customHeight="1" x14ac:dyDescent="0.2">
      <c r="C387" s="91"/>
      <c r="D387" s="91"/>
      <c r="E387" s="91"/>
      <c r="F387" s="91"/>
      <c r="G387" s="91"/>
      <c r="H387" s="91"/>
      <c r="I387" s="91"/>
      <c r="J387" s="91"/>
      <c r="K387" s="91"/>
      <c r="L387" s="91"/>
    </row>
    <row r="388" spans="3:12" ht="14.25" customHeight="1" x14ac:dyDescent="0.2">
      <c r="C388" s="91"/>
      <c r="D388" s="91"/>
      <c r="E388" s="91"/>
      <c r="F388" s="91"/>
      <c r="G388" s="91"/>
      <c r="H388" s="91"/>
      <c r="I388" s="91"/>
      <c r="J388" s="91"/>
      <c r="K388" s="91"/>
      <c r="L388" s="91"/>
    </row>
    <row r="389" spans="3:12" ht="14.25" customHeight="1" x14ac:dyDescent="0.2">
      <c r="C389" s="91"/>
      <c r="D389" s="91"/>
      <c r="E389" s="91"/>
      <c r="F389" s="91"/>
      <c r="G389" s="91"/>
      <c r="H389" s="91"/>
      <c r="I389" s="91"/>
      <c r="J389" s="91"/>
      <c r="K389" s="91"/>
      <c r="L389" s="91"/>
    </row>
    <row r="390" spans="3:12" ht="14.25" customHeight="1" x14ac:dyDescent="0.2">
      <c r="C390" s="91"/>
      <c r="D390" s="91"/>
      <c r="E390" s="91"/>
      <c r="F390" s="91"/>
      <c r="G390" s="91"/>
      <c r="H390" s="91"/>
      <c r="I390" s="91"/>
      <c r="J390" s="91"/>
      <c r="K390" s="91"/>
      <c r="L390" s="91"/>
    </row>
    <row r="391" spans="3:12" ht="14.25" customHeight="1" x14ac:dyDescent="0.2">
      <c r="C391" s="91"/>
      <c r="D391" s="91"/>
      <c r="E391" s="91"/>
      <c r="F391" s="91"/>
      <c r="G391" s="91"/>
      <c r="H391" s="91"/>
      <c r="I391" s="91"/>
      <c r="J391" s="91"/>
      <c r="K391" s="91"/>
      <c r="L391" s="91"/>
    </row>
    <row r="392" spans="3:12" ht="14.25" customHeight="1" x14ac:dyDescent="0.2">
      <c r="C392" s="91"/>
      <c r="D392" s="91"/>
      <c r="E392" s="91"/>
      <c r="F392" s="91"/>
      <c r="G392" s="91"/>
      <c r="H392" s="91"/>
      <c r="I392" s="91"/>
      <c r="J392" s="91"/>
      <c r="K392" s="91"/>
      <c r="L392" s="91"/>
    </row>
    <row r="393" spans="3:12" ht="14.25" customHeight="1" x14ac:dyDescent="0.2">
      <c r="C393" s="91"/>
      <c r="D393" s="91"/>
      <c r="E393" s="91"/>
      <c r="F393" s="91"/>
      <c r="G393" s="91"/>
      <c r="H393" s="91"/>
      <c r="I393" s="91"/>
      <c r="J393" s="91"/>
      <c r="K393" s="91"/>
      <c r="L393" s="91"/>
    </row>
    <row r="394" spans="3:12" ht="14.25" customHeight="1" x14ac:dyDescent="0.2">
      <c r="C394" s="91"/>
      <c r="D394" s="91"/>
      <c r="E394" s="91"/>
      <c r="F394" s="91"/>
      <c r="G394" s="91"/>
      <c r="H394" s="91"/>
      <c r="I394" s="91"/>
      <c r="J394" s="91"/>
      <c r="K394" s="91"/>
      <c r="L394" s="91"/>
    </row>
    <row r="395" spans="3:12" ht="14.25" customHeight="1" x14ac:dyDescent="0.2">
      <c r="C395" s="91"/>
      <c r="D395" s="91"/>
      <c r="E395" s="91"/>
      <c r="F395" s="91"/>
      <c r="G395" s="91"/>
      <c r="H395" s="91"/>
      <c r="I395" s="91"/>
      <c r="J395" s="91"/>
      <c r="K395" s="91"/>
      <c r="L395" s="91"/>
    </row>
    <row r="396" spans="3:12" ht="14.25" customHeight="1" x14ac:dyDescent="0.2">
      <c r="C396" s="91"/>
      <c r="D396" s="91"/>
      <c r="E396" s="91"/>
      <c r="F396" s="91"/>
      <c r="G396" s="91"/>
      <c r="H396" s="91"/>
      <c r="I396" s="91"/>
      <c r="J396" s="91"/>
      <c r="K396" s="91"/>
      <c r="L396" s="91"/>
    </row>
    <row r="397" spans="3:12" ht="14.25" customHeight="1" x14ac:dyDescent="0.2">
      <c r="C397" s="91"/>
      <c r="D397" s="91"/>
      <c r="E397" s="91"/>
      <c r="F397" s="91"/>
      <c r="G397" s="91"/>
      <c r="H397" s="91"/>
      <c r="I397" s="91"/>
      <c r="J397" s="91"/>
      <c r="K397" s="91"/>
      <c r="L397" s="91"/>
    </row>
    <row r="398" spans="3:12" ht="14.25" customHeight="1" x14ac:dyDescent="0.2">
      <c r="C398" s="91"/>
      <c r="D398" s="91"/>
      <c r="E398" s="91"/>
      <c r="F398" s="91"/>
      <c r="G398" s="91"/>
      <c r="H398" s="91"/>
      <c r="I398" s="91"/>
      <c r="J398" s="91"/>
      <c r="K398" s="91"/>
      <c r="L398" s="91"/>
    </row>
    <row r="399" spans="3:12" ht="14.25" customHeight="1" x14ac:dyDescent="0.2">
      <c r="C399" s="91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3:12" ht="14.25" customHeight="1" x14ac:dyDescent="0.2">
      <c r="C400" s="91"/>
      <c r="D400" s="91"/>
      <c r="E400" s="91"/>
      <c r="F400" s="91"/>
      <c r="G400" s="91"/>
      <c r="H400" s="91"/>
      <c r="I400" s="91"/>
      <c r="J400" s="91"/>
      <c r="K400" s="91"/>
      <c r="L400" s="91"/>
    </row>
    <row r="401" spans="3:12" ht="14.25" customHeight="1" x14ac:dyDescent="0.2">
      <c r="C401" s="91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3:12" ht="14.25" customHeight="1" x14ac:dyDescent="0.2">
      <c r="C402" s="91"/>
      <c r="D402" s="91"/>
      <c r="E402" s="91"/>
      <c r="F402" s="91"/>
      <c r="G402" s="91"/>
      <c r="H402" s="91"/>
      <c r="I402" s="91"/>
      <c r="J402" s="91"/>
      <c r="K402" s="91"/>
      <c r="L402" s="91"/>
    </row>
    <row r="403" spans="3:12" ht="14.25" customHeight="1" x14ac:dyDescent="0.2">
      <c r="C403" s="91"/>
      <c r="D403" s="91"/>
      <c r="E403" s="91"/>
      <c r="F403" s="91"/>
      <c r="G403" s="91"/>
      <c r="H403" s="91"/>
      <c r="I403" s="91"/>
      <c r="J403" s="91"/>
      <c r="K403" s="91"/>
      <c r="L403" s="91"/>
    </row>
    <row r="404" spans="3:12" ht="14.25" customHeight="1" x14ac:dyDescent="0.2">
      <c r="C404" s="91"/>
      <c r="D404" s="91"/>
      <c r="E404" s="91"/>
      <c r="F404" s="91"/>
      <c r="G404" s="91"/>
      <c r="H404" s="91"/>
      <c r="I404" s="91"/>
      <c r="J404" s="91"/>
      <c r="K404" s="91"/>
      <c r="L404" s="91"/>
    </row>
    <row r="405" spans="3:12" ht="14.25" customHeight="1" x14ac:dyDescent="0.2">
      <c r="C405" s="91"/>
      <c r="D405" s="91"/>
      <c r="E405" s="91"/>
      <c r="F405" s="91"/>
      <c r="G405" s="91"/>
      <c r="H405" s="91"/>
      <c r="I405" s="91"/>
      <c r="J405" s="91"/>
      <c r="K405" s="91"/>
      <c r="L405" s="91"/>
    </row>
    <row r="406" spans="3:12" ht="14.25" customHeight="1" x14ac:dyDescent="0.2">
      <c r="C406" s="91"/>
      <c r="D406" s="91"/>
      <c r="E406" s="91"/>
      <c r="F406" s="91"/>
      <c r="G406" s="91"/>
      <c r="H406" s="91"/>
      <c r="I406" s="91"/>
      <c r="J406" s="91"/>
      <c r="K406" s="91"/>
      <c r="L406" s="91"/>
    </row>
    <row r="407" spans="3:12" ht="14.25" customHeight="1" x14ac:dyDescent="0.2">
      <c r="C407" s="91"/>
      <c r="D407" s="91"/>
      <c r="E407" s="91"/>
      <c r="F407" s="91"/>
      <c r="G407" s="91"/>
      <c r="H407" s="91"/>
      <c r="I407" s="91"/>
      <c r="J407" s="91"/>
      <c r="K407" s="91"/>
      <c r="L407" s="91"/>
    </row>
    <row r="408" spans="3:12" ht="14.25" customHeight="1" x14ac:dyDescent="0.2">
      <c r="C408" s="91"/>
      <c r="D408" s="91"/>
      <c r="E408" s="91"/>
      <c r="F408" s="91"/>
      <c r="G408" s="91"/>
      <c r="H408" s="91"/>
      <c r="I408" s="91"/>
      <c r="J408" s="91"/>
      <c r="K408" s="91"/>
      <c r="L408" s="91"/>
    </row>
    <row r="409" spans="3:12" ht="14.25" customHeight="1" x14ac:dyDescent="0.2">
      <c r="C409" s="91"/>
      <c r="D409" s="91"/>
      <c r="E409" s="91"/>
      <c r="F409" s="91"/>
      <c r="G409" s="91"/>
      <c r="H409" s="91"/>
      <c r="I409" s="91"/>
      <c r="J409" s="91"/>
      <c r="K409" s="91"/>
      <c r="L409" s="91"/>
    </row>
    <row r="410" spans="3:12" ht="14.25" customHeight="1" x14ac:dyDescent="0.2">
      <c r="C410" s="91"/>
      <c r="D410" s="91"/>
      <c r="E410" s="91"/>
      <c r="F410" s="91"/>
      <c r="G410" s="91"/>
      <c r="H410" s="91"/>
      <c r="I410" s="91"/>
      <c r="J410" s="91"/>
      <c r="K410" s="91"/>
      <c r="L410" s="91"/>
    </row>
    <row r="411" spans="3:12" ht="14.25" customHeight="1" x14ac:dyDescent="0.2">
      <c r="C411" s="91"/>
      <c r="D411" s="91"/>
      <c r="E411" s="91"/>
      <c r="F411" s="91"/>
      <c r="G411" s="91"/>
      <c r="H411" s="91"/>
      <c r="I411" s="91"/>
      <c r="J411" s="91"/>
      <c r="K411" s="91"/>
      <c r="L411" s="91"/>
    </row>
    <row r="412" spans="3:12" ht="14.25" customHeight="1" x14ac:dyDescent="0.2">
      <c r="C412" s="91"/>
      <c r="D412" s="91"/>
      <c r="E412" s="91"/>
      <c r="F412" s="91"/>
      <c r="G412" s="91"/>
      <c r="H412" s="91"/>
      <c r="I412" s="91"/>
      <c r="J412" s="91"/>
      <c r="K412" s="91"/>
      <c r="L412" s="91"/>
    </row>
    <row r="413" spans="3:12" ht="14.25" customHeight="1" x14ac:dyDescent="0.2">
      <c r="C413" s="91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3:12" ht="14.25" customHeight="1" x14ac:dyDescent="0.2">
      <c r="C414" s="91"/>
      <c r="D414" s="91"/>
      <c r="E414" s="91"/>
      <c r="F414" s="91"/>
      <c r="G414" s="91"/>
      <c r="H414" s="91"/>
      <c r="I414" s="91"/>
      <c r="J414" s="91"/>
      <c r="K414" s="91"/>
      <c r="L414" s="91"/>
    </row>
    <row r="415" spans="3:12" ht="14.25" customHeight="1" x14ac:dyDescent="0.2">
      <c r="C415" s="91"/>
      <c r="D415" s="91"/>
      <c r="E415" s="91"/>
      <c r="F415" s="91"/>
      <c r="G415" s="91"/>
      <c r="H415" s="91"/>
      <c r="I415" s="91"/>
      <c r="J415" s="91"/>
      <c r="K415" s="91"/>
      <c r="L415" s="91"/>
    </row>
    <row r="416" spans="3:12" ht="14.25" customHeight="1" x14ac:dyDescent="0.2">
      <c r="C416" s="91"/>
      <c r="D416" s="91"/>
      <c r="E416" s="91"/>
      <c r="F416" s="91"/>
      <c r="G416" s="91"/>
      <c r="H416" s="91"/>
      <c r="I416" s="91"/>
      <c r="J416" s="91"/>
      <c r="K416" s="91"/>
      <c r="L416" s="91"/>
    </row>
    <row r="417" spans="3:12" ht="14.25" customHeight="1" x14ac:dyDescent="0.2">
      <c r="C417" s="91"/>
      <c r="D417" s="91"/>
      <c r="E417" s="91"/>
      <c r="F417" s="91"/>
      <c r="G417" s="91"/>
      <c r="H417" s="91"/>
      <c r="I417" s="91"/>
      <c r="J417" s="91"/>
      <c r="K417" s="91"/>
      <c r="L417" s="91"/>
    </row>
    <row r="418" spans="3:12" ht="14.25" customHeight="1" x14ac:dyDescent="0.2">
      <c r="C418" s="91"/>
      <c r="D418" s="91"/>
      <c r="E418" s="91"/>
      <c r="F418" s="91"/>
      <c r="G418" s="91"/>
      <c r="H418" s="91"/>
      <c r="I418" s="91"/>
      <c r="J418" s="91"/>
      <c r="K418" s="91"/>
      <c r="L418" s="91"/>
    </row>
    <row r="419" spans="3:12" ht="14.25" customHeight="1" x14ac:dyDescent="0.2">
      <c r="C419" s="91"/>
      <c r="D419" s="91"/>
      <c r="E419" s="91"/>
      <c r="F419" s="91"/>
      <c r="G419" s="91"/>
      <c r="H419" s="91"/>
      <c r="I419" s="91"/>
      <c r="J419" s="91"/>
      <c r="K419" s="91"/>
      <c r="L419" s="91"/>
    </row>
    <row r="420" spans="3:12" ht="14.25" customHeight="1" x14ac:dyDescent="0.2">
      <c r="C420" s="91"/>
      <c r="D420" s="91"/>
      <c r="E420" s="91"/>
      <c r="F420" s="91"/>
      <c r="G420" s="91"/>
      <c r="H420" s="91"/>
      <c r="I420" s="91"/>
      <c r="J420" s="91"/>
      <c r="K420" s="91"/>
      <c r="L420" s="91"/>
    </row>
    <row r="421" spans="3:12" ht="14.25" customHeight="1" x14ac:dyDescent="0.2">
      <c r="C421" s="91"/>
      <c r="D421" s="91"/>
      <c r="E421" s="91"/>
      <c r="F421" s="91"/>
      <c r="G421" s="91"/>
      <c r="H421" s="91"/>
      <c r="I421" s="91"/>
      <c r="J421" s="91"/>
      <c r="K421" s="91"/>
      <c r="L421" s="91"/>
    </row>
    <row r="422" spans="3:12" ht="14.25" customHeight="1" x14ac:dyDescent="0.2">
      <c r="C422" s="91"/>
      <c r="D422" s="91"/>
      <c r="E422" s="91"/>
      <c r="F422" s="91"/>
      <c r="G422" s="91"/>
      <c r="H422" s="91"/>
      <c r="I422" s="91"/>
      <c r="J422" s="91"/>
      <c r="K422" s="91"/>
      <c r="L422" s="91"/>
    </row>
    <row r="423" spans="3:12" ht="14.25" customHeight="1" x14ac:dyDescent="0.2">
      <c r="C423" s="91"/>
      <c r="D423" s="91"/>
      <c r="E423" s="91"/>
      <c r="F423" s="91"/>
      <c r="G423" s="91"/>
      <c r="H423" s="91"/>
      <c r="I423" s="91"/>
      <c r="J423" s="91"/>
      <c r="K423" s="91"/>
      <c r="L423" s="91"/>
    </row>
    <row r="424" spans="3:12" ht="14.25" customHeight="1" x14ac:dyDescent="0.2">
      <c r="C424" s="91"/>
      <c r="D424" s="91"/>
      <c r="E424" s="91"/>
      <c r="F424" s="91"/>
      <c r="G424" s="91"/>
      <c r="H424" s="91"/>
      <c r="I424" s="91"/>
      <c r="J424" s="91"/>
      <c r="K424" s="91"/>
      <c r="L424" s="91"/>
    </row>
    <row r="425" spans="3:12" ht="14.25" customHeight="1" x14ac:dyDescent="0.2">
      <c r="C425" s="91"/>
      <c r="D425" s="91"/>
      <c r="E425" s="91"/>
      <c r="F425" s="91"/>
      <c r="G425" s="91"/>
      <c r="H425" s="91"/>
      <c r="I425" s="91"/>
      <c r="J425" s="91"/>
      <c r="K425" s="91"/>
      <c r="L425" s="91"/>
    </row>
    <row r="426" spans="3:12" ht="14.25" customHeight="1" x14ac:dyDescent="0.2">
      <c r="C426" s="91"/>
      <c r="D426" s="91"/>
      <c r="E426" s="91"/>
      <c r="F426" s="91"/>
      <c r="G426" s="91"/>
      <c r="H426" s="91"/>
      <c r="I426" s="91"/>
      <c r="J426" s="91"/>
      <c r="K426" s="91"/>
      <c r="L426" s="91"/>
    </row>
    <row r="427" spans="3:12" ht="14.25" customHeight="1" x14ac:dyDescent="0.2">
      <c r="C427" s="91"/>
      <c r="D427" s="91"/>
      <c r="E427" s="91"/>
      <c r="F427" s="91"/>
      <c r="G427" s="91"/>
      <c r="H427" s="91"/>
      <c r="I427" s="91"/>
      <c r="J427" s="91"/>
      <c r="K427" s="91"/>
      <c r="L427" s="91"/>
    </row>
    <row r="428" spans="3:12" ht="14.25" customHeight="1" x14ac:dyDescent="0.2">
      <c r="C428" s="91"/>
      <c r="D428" s="91"/>
      <c r="E428" s="91"/>
      <c r="F428" s="91"/>
      <c r="G428" s="91"/>
      <c r="H428" s="91"/>
      <c r="I428" s="91"/>
      <c r="J428" s="91"/>
      <c r="K428" s="91"/>
      <c r="L428" s="91"/>
    </row>
    <row r="429" spans="3:12" ht="14.25" customHeight="1" x14ac:dyDescent="0.2">
      <c r="C429" s="91"/>
      <c r="D429" s="91"/>
      <c r="E429" s="91"/>
      <c r="F429" s="91"/>
      <c r="G429" s="91"/>
      <c r="H429" s="91"/>
      <c r="I429" s="91"/>
      <c r="J429" s="91"/>
      <c r="K429" s="91"/>
      <c r="L429" s="91"/>
    </row>
    <row r="430" spans="3:12" ht="14.25" customHeight="1" x14ac:dyDescent="0.2">
      <c r="C430" s="91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3:12" ht="14.25" customHeight="1" x14ac:dyDescent="0.2">
      <c r="C431" s="91"/>
      <c r="D431" s="91"/>
      <c r="E431" s="91"/>
      <c r="F431" s="91"/>
      <c r="G431" s="91"/>
      <c r="H431" s="91"/>
      <c r="I431" s="91"/>
      <c r="J431" s="91"/>
      <c r="K431" s="91"/>
      <c r="L431" s="91"/>
    </row>
    <row r="432" spans="3:12" ht="14.25" customHeight="1" x14ac:dyDescent="0.2">
      <c r="C432" s="91"/>
      <c r="D432" s="91"/>
      <c r="E432" s="91"/>
      <c r="F432" s="91"/>
      <c r="G432" s="91"/>
      <c r="H432" s="91"/>
      <c r="I432" s="91"/>
      <c r="J432" s="91"/>
      <c r="K432" s="91"/>
      <c r="L432" s="91"/>
    </row>
    <row r="433" spans="3:12" ht="14.25" customHeight="1" x14ac:dyDescent="0.2">
      <c r="C433" s="91"/>
      <c r="D433" s="91"/>
      <c r="E433" s="91"/>
      <c r="F433" s="91"/>
      <c r="G433" s="91"/>
      <c r="H433" s="91"/>
      <c r="I433" s="91"/>
      <c r="J433" s="91"/>
      <c r="K433" s="91"/>
      <c r="L433" s="91"/>
    </row>
    <row r="434" spans="3:12" ht="14.25" customHeight="1" x14ac:dyDescent="0.2">
      <c r="C434" s="91"/>
      <c r="D434" s="91"/>
      <c r="E434" s="91"/>
      <c r="F434" s="91"/>
      <c r="G434" s="91"/>
      <c r="H434" s="91"/>
      <c r="I434" s="91"/>
      <c r="J434" s="91"/>
      <c r="K434" s="91"/>
      <c r="L434" s="91"/>
    </row>
    <row r="435" spans="3:12" ht="14.25" customHeight="1" x14ac:dyDescent="0.2">
      <c r="C435" s="91"/>
      <c r="D435" s="91"/>
      <c r="E435" s="91"/>
      <c r="F435" s="91"/>
      <c r="G435" s="91"/>
      <c r="H435" s="91"/>
      <c r="I435" s="91"/>
      <c r="J435" s="91"/>
      <c r="K435" s="91"/>
      <c r="L435" s="91"/>
    </row>
    <row r="436" spans="3:12" ht="14.25" customHeight="1" x14ac:dyDescent="0.2">
      <c r="C436" s="91"/>
      <c r="D436" s="91"/>
      <c r="E436" s="91"/>
      <c r="F436" s="91"/>
      <c r="G436" s="91"/>
      <c r="H436" s="91"/>
      <c r="I436" s="91"/>
      <c r="J436" s="91"/>
      <c r="K436" s="91"/>
      <c r="L436" s="91"/>
    </row>
    <row r="437" spans="3:12" ht="14.25" customHeight="1" x14ac:dyDescent="0.2">
      <c r="C437" s="91"/>
      <c r="D437" s="91"/>
      <c r="E437" s="91"/>
      <c r="F437" s="91"/>
      <c r="G437" s="91"/>
      <c r="H437" s="91"/>
      <c r="I437" s="91"/>
      <c r="J437" s="91"/>
      <c r="K437" s="91"/>
      <c r="L437" s="91"/>
    </row>
    <row r="438" spans="3:12" ht="14.25" customHeight="1" x14ac:dyDescent="0.2">
      <c r="C438" s="91"/>
      <c r="D438" s="91"/>
      <c r="E438" s="91"/>
      <c r="F438" s="91"/>
      <c r="G438" s="91"/>
      <c r="H438" s="91"/>
      <c r="I438" s="91"/>
      <c r="J438" s="91"/>
      <c r="K438" s="91"/>
      <c r="L438" s="91"/>
    </row>
    <row r="439" spans="3:12" ht="14.25" customHeight="1" x14ac:dyDescent="0.2">
      <c r="C439" s="91"/>
      <c r="D439" s="91"/>
      <c r="E439" s="91"/>
      <c r="F439" s="91"/>
      <c r="G439" s="91"/>
      <c r="H439" s="91"/>
      <c r="I439" s="91"/>
      <c r="J439" s="91"/>
      <c r="K439" s="91"/>
      <c r="L439" s="91"/>
    </row>
    <row r="440" spans="3:12" ht="14.25" customHeight="1" x14ac:dyDescent="0.2">
      <c r="C440" s="91"/>
      <c r="D440" s="91"/>
      <c r="E440" s="91"/>
      <c r="F440" s="91"/>
      <c r="G440" s="91"/>
      <c r="H440" s="91"/>
      <c r="I440" s="91"/>
      <c r="J440" s="91"/>
      <c r="K440" s="91"/>
      <c r="L440" s="91"/>
    </row>
    <row r="441" spans="3:12" ht="14.25" customHeight="1" x14ac:dyDescent="0.2">
      <c r="C441" s="91"/>
      <c r="D441" s="91"/>
      <c r="E441" s="91"/>
      <c r="F441" s="91"/>
      <c r="G441" s="91"/>
      <c r="H441" s="91"/>
      <c r="I441" s="91"/>
      <c r="J441" s="91"/>
      <c r="K441" s="91"/>
      <c r="L441" s="91"/>
    </row>
    <row r="442" spans="3:12" ht="14.25" customHeight="1" x14ac:dyDescent="0.2">
      <c r="C442" s="91"/>
      <c r="D442" s="91"/>
      <c r="E442" s="91"/>
      <c r="F442" s="91"/>
      <c r="G442" s="91"/>
      <c r="H442" s="91"/>
      <c r="I442" s="91"/>
      <c r="J442" s="91"/>
      <c r="K442" s="91"/>
      <c r="L442" s="91"/>
    </row>
    <row r="443" spans="3:12" ht="14.25" customHeight="1" x14ac:dyDescent="0.2">
      <c r="C443" s="91"/>
      <c r="D443" s="91"/>
      <c r="E443" s="91"/>
      <c r="F443" s="91"/>
      <c r="G443" s="91"/>
      <c r="H443" s="91"/>
      <c r="I443" s="91"/>
      <c r="J443" s="91"/>
      <c r="K443" s="91"/>
      <c r="L443" s="91"/>
    </row>
    <row r="444" spans="3:12" ht="14.25" customHeight="1" x14ac:dyDescent="0.2">
      <c r="C444" s="91"/>
      <c r="D444" s="91"/>
      <c r="E444" s="91"/>
      <c r="F444" s="91"/>
      <c r="G444" s="91"/>
      <c r="H444" s="91"/>
      <c r="I444" s="91"/>
      <c r="J444" s="91"/>
      <c r="K444" s="91"/>
      <c r="L444" s="91"/>
    </row>
    <row r="445" spans="3:12" ht="14.25" customHeight="1" x14ac:dyDescent="0.2">
      <c r="C445" s="91"/>
      <c r="D445" s="91"/>
      <c r="E445" s="91"/>
      <c r="F445" s="91"/>
      <c r="G445" s="91"/>
      <c r="H445" s="91"/>
      <c r="I445" s="91"/>
      <c r="J445" s="91"/>
      <c r="K445" s="91"/>
      <c r="L445" s="91"/>
    </row>
    <row r="446" spans="3:12" ht="14.25" customHeight="1" x14ac:dyDescent="0.2">
      <c r="C446" s="91"/>
      <c r="D446" s="91"/>
      <c r="E446" s="91"/>
      <c r="F446" s="91"/>
      <c r="G446" s="91"/>
      <c r="H446" s="91"/>
      <c r="I446" s="91"/>
      <c r="J446" s="91"/>
      <c r="K446" s="91"/>
      <c r="L446" s="91"/>
    </row>
    <row r="447" spans="3:12" ht="14.25" customHeight="1" x14ac:dyDescent="0.2">
      <c r="C447" s="91"/>
      <c r="D447" s="91"/>
      <c r="E447" s="91"/>
      <c r="F447" s="91"/>
      <c r="G447" s="91"/>
      <c r="H447" s="91"/>
      <c r="I447" s="91"/>
      <c r="J447" s="91"/>
      <c r="K447" s="91"/>
      <c r="L447" s="91"/>
    </row>
    <row r="448" spans="3:12" ht="14.25" customHeight="1" x14ac:dyDescent="0.2">
      <c r="C448" s="91"/>
      <c r="D448" s="91"/>
      <c r="E448" s="91"/>
      <c r="F448" s="91"/>
      <c r="G448" s="91"/>
      <c r="H448" s="91"/>
      <c r="I448" s="91"/>
      <c r="J448" s="91"/>
      <c r="K448" s="91"/>
      <c r="L448" s="91"/>
    </row>
    <row r="449" spans="3:12" ht="14.25" customHeight="1" x14ac:dyDescent="0.2">
      <c r="C449" s="91"/>
      <c r="D449" s="91"/>
      <c r="E449" s="91"/>
      <c r="F449" s="91"/>
      <c r="G449" s="91"/>
      <c r="H449" s="91"/>
      <c r="I449" s="91"/>
      <c r="J449" s="91"/>
      <c r="K449" s="91"/>
      <c r="L449" s="91"/>
    </row>
    <row r="450" spans="3:12" ht="14.25" customHeight="1" x14ac:dyDescent="0.2">
      <c r="C450" s="91"/>
      <c r="D450" s="91"/>
      <c r="E450" s="91"/>
      <c r="F450" s="91"/>
      <c r="G450" s="91"/>
      <c r="H450" s="91"/>
      <c r="I450" s="91"/>
      <c r="J450" s="91"/>
      <c r="K450" s="91"/>
      <c r="L450" s="91"/>
    </row>
    <row r="451" spans="3:12" ht="14.25" customHeight="1" x14ac:dyDescent="0.2">
      <c r="C451" s="91"/>
      <c r="D451" s="91"/>
      <c r="E451" s="91"/>
      <c r="F451" s="91"/>
      <c r="G451" s="91"/>
      <c r="H451" s="91"/>
      <c r="I451" s="91"/>
      <c r="J451" s="91"/>
      <c r="K451" s="91"/>
      <c r="L451" s="91"/>
    </row>
    <row r="452" spans="3:12" ht="14.25" customHeight="1" x14ac:dyDescent="0.2">
      <c r="C452" s="91"/>
      <c r="D452" s="91"/>
      <c r="E452" s="91"/>
      <c r="F452" s="91"/>
      <c r="G452" s="91"/>
      <c r="H452" s="91"/>
      <c r="I452" s="91"/>
      <c r="J452" s="91"/>
      <c r="K452" s="91"/>
      <c r="L452" s="91"/>
    </row>
    <row r="453" spans="3:12" ht="14.25" customHeight="1" x14ac:dyDescent="0.2">
      <c r="C453" s="91"/>
      <c r="D453" s="91"/>
      <c r="E453" s="91"/>
      <c r="F453" s="91"/>
      <c r="G453" s="91"/>
      <c r="H453" s="91"/>
      <c r="I453" s="91"/>
      <c r="J453" s="91"/>
      <c r="K453" s="91"/>
      <c r="L453" s="91"/>
    </row>
    <row r="454" spans="3:12" ht="14.25" customHeight="1" x14ac:dyDescent="0.2">
      <c r="C454" s="91"/>
      <c r="D454" s="91"/>
      <c r="E454" s="91"/>
      <c r="F454" s="91"/>
      <c r="G454" s="91"/>
      <c r="H454" s="91"/>
      <c r="I454" s="91"/>
      <c r="J454" s="91"/>
      <c r="K454" s="91"/>
      <c r="L454" s="91"/>
    </row>
    <row r="455" spans="3:12" ht="14.25" customHeight="1" x14ac:dyDescent="0.2">
      <c r="C455" s="91"/>
      <c r="D455" s="91"/>
      <c r="E455" s="91"/>
      <c r="F455" s="91"/>
      <c r="G455" s="91"/>
      <c r="H455" s="91"/>
      <c r="I455" s="91"/>
      <c r="J455" s="91"/>
      <c r="K455" s="91"/>
      <c r="L455" s="91"/>
    </row>
    <row r="456" spans="3:12" ht="14.25" customHeight="1" x14ac:dyDescent="0.2">
      <c r="C456" s="91"/>
      <c r="D456" s="91"/>
      <c r="E456" s="91"/>
      <c r="F456" s="91"/>
      <c r="G456" s="91"/>
      <c r="H456" s="91"/>
      <c r="I456" s="91"/>
      <c r="J456" s="91"/>
      <c r="K456" s="91"/>
      <c r="L456" s="91"/>
    </row>
    <row r="457" spans="3:12" ht="14.25" customHeight="1" x14ac:dyDescent="0.2">
      <c r="C457" s="91"/>
      <c r="D457" s="91"/>
      <c r="E457" s="91"/>
      <c r="F457" s="91"/>
      <c r="G457" s="91"/>
      <c r="H457" s="91"/>
      <c r="I457" s="91"/>
      <c r="J457" s="91"/>
      <c r="K457" s="91"/>
      <c r="L457" s="91"/>
    </row>
    <row r="458" spans="3:12" ht="14.25" customHeight="1" x14ac:dyDescent="0.2">
      <c r="C458" s="91"/>
      <c r="D458" s="91"/>
      <c r="E458" s="91"/>
      <c r="F458" s="91"/>
      <c r="G458" s="91"/>
      <c r="H458" s="91"/>
      <c r="I458" s="91"/>
      <c r="J458" s="91"/>
      <c r="K458" s="91"/>
      <c r="L458" s="91"/>
    </row>
    <row r="459" spans="3:12" ht="14.25" customHeight="1" x14ac:dyDescent="0.2">
      <c r="C459" s="91"/>
      <c r="D459" s="91"/>
      <c r="E459" s="91"/>
      <c r="F459" s="91"/>
      <c r="G459" s="91"/>
      <c r="H459" s="91"/>
      <c r="I459" s="91"/>
      <c r="J459" s="91"/>
      <c r="K459" s="91"/>
      <c r="L459" s="91"/>
    </row>
    <row r="460" spans="3:12" ht="14.25" customHeight="1" x14ac:dyDescent="0.2">
      <c r="C460" s="91"/>
      <c r="D460" s="91"/>
      <c r="E460" s="91"/>
      <c r="F460" s="91"/>
      <c r="G460" s="91"/>
      <c r="H460" s="91"/>
      <c r="I460" s="91"/>
      <c r="J460" s="91"/>
      <c r="K460" s="91"/>
      <c r="L460" s="91"/>
    </row>
    <row r="461" spans="3:12" ht="14.25" customHeight="1" x14ac:dyDescent="0.2">
      <c r="C461" s="91"/>
      <c r="D461" s="91"/>
      <c r="E461" s="91"/>
      <c r="F461" s="91"/>
      <c r="G461" s="91"/>
      <c r="H461" s="91"/>
      <c r="I461" s="91"/>
      <c r="J461" s="91"/>
      <c r="K461" s="91"/>
      <c r="L461" s="91"/>
    </row>
    <row r="462" spans="3:12" ht="14.25" customHeight="1" x14ac:dyDescent="0.2">
      <c r="C462" s="91"/>
      <c r="D462" s="91"/>
      <c r="E462" s="91"/>
      <c r="F462" s="91"/>
      <c r="G462" s="91"/>
      <c r="H462" s="91"/>
      <c r="I462" s="91"/>
      <c r="J462" s="91"/>
      <c r="K462" s="91"/>
      <c r="L462" s="91"/>
    </row>
    <row r="463" spans="3:12" ht="14.25" customHeight="1" x14ac:dyDescent="0.2">
      <c r="C463" s="91"/>
      <c r="D463" s="91"/>
      <c r="E463" s="91"/>
      <c r="F463" s="91"/>
      <c r="G463" s="91"/>
      <c r="H463" s="91"/>
      <c r="I463" s="91"/>
      <c r="J463" s="91"/>
      <c r="K463" s="91"/>
      <c r="L463" s="91"/>
    </row>
    <row r="464" spans="3:12" ht="14.25" customHeight="1" x14ac:dyDescent="0.2">
      <c r="C464" s="91"/>
      <c r="D464" s="91"/>
      <c r="E464" s="91"/>
      <c r="F464" s="91"/>
      <c r="G464" s="91"/>
      <c r="H464" s="91"/>
      <c r="I464" s="91"/>
      <c r="J464" s="91"/>
      <c r="K464" s="91"/>
      <c r="L464" s="91"/>
    </row>
    <row r="465" spans="3:12" ht="14.25" customHeight="1" x14ac:dyDescent="0.2">
      <c r="C465" s="91"/>
      <c r="D465" s="91"/>
      <c r="E465" s="91"/>
      <c r="F465" s="91"/>
      <c r="G465" s="91"/>
      <c r="H465" s="91"/>
      <c r="I465" s="91"/>
      <c r="J465" s="91"/>
      <c r="K465" s="91"/>
      <c r="L465" s="91"/>
    </row>
    <row r="466" spans="3:12" ht="14.25" customHeight="1" x14ac:dyDescent="0.2">
      <c r="C466" s="91"/>
      <c r="D466" s="91"/>
      <c r="E466" s="91"/>
      <c r="F466" s="91"/>
      <c r="G466" s="91"/>
      <c r="H466" s="91"/>
      <c r="I466" s="91"/>
      <c r="J466" s="91"/>
      <c r="K466" s="91"/>
      <c r="L466" s="91"/>
    </row>
    <row r="467" spans="3:12" ht="14.25" customHeight="1" x14ac:dyDescent="0.2">
      <c r="C467" s="91"/>
      <c r="D467" s="91"/>
      <c r="E467" s="91"/>
      <c r="F467" s="91"/>
      <c r="G467" s="91"/>
      <c r="H467" s="91"/>
      <c r="I467" s="91"/>
      <c r="J467" s="91"/>
      <c r="K467" s="91"/>
      <c r="L467" s="91"/>
    </row>
    <row r="468" spans="3:12" ht="14.25" customHeight="1" x14ac:dyDescent="0.2">
      <c r="C468" s="91"/>
      <c r="D468" s="91"/>
      <c r="E468" s="91"/>
      <c r="F468" s="91"/>
      <c r="G468" s="91"/>
      <c r="H468" s="91"/>
      <c r="I468" s="91"/>
      <c r="J468" s="91"/>
      <c r="K468" s="91"/>
      <c r="L468" s="91"/>
    </row>
    <row r="469" spans="3:12" ht="14.25" customHeight="1" x14ac:dyDescent="0.2">
      <c r="C469" s="91"/>
      <c r="D469" s="91"/>
      <c r="E469" s="91"/>
      <c r="F469" s="91"/>
      <c r="G469" s="91"/>
      <c r="H469" s="91"/>
      <c r="I469" s="91"/>
      <c r="J469" s="91"/>
      <c r="K469" s="91"/>
      <c r="L469" s="91"/>
    </row>
    <row r="470" spans="3:12" ht="14.25" customHeight="1" x14ac:dyDescent="0.2">
      <c r="C470" s="91"/>
      <c r="D470" s="91"/>
      <c r="E470" s="91"/>
      <c r="F470" s="91"/>
      <c r="G470" s="91"/>
      <c r="H470" s="91"/>
      <c r="I470" s="91"/>
      <c r="J470" s="91"/>
      <c r="K470" s="91"/>
      <c r="L470" s="91"/>
    </row>
    <row r="471" spans="3:12" ht="14.25" customHeight="1" x14ac:dyDescent="0.2">
      <c r="C471" s="91"/>
      <c r="D471" s="91"/>
      <c r="E471" s="91"/>
      <c r="F471" s="91"/>
      <c r="G471" s="91"/>
      <c r="H471" s="91"/>
      <c r="I471" s="91"/>
      <c r="J471" s="91"/>
      <c r="K471" s="91"/>
      <c r="L471" s="91"/>
    </row>
    <row r="472" spans="3:12" ht="14.25" customHeight="1" x14ac:dyDescent="0.2">
      <c r="C472" s="91"/>
      <c r="D472" s="91"/>
      <c r="E472" s="91"/>
      <c r="F472" s="91"/>
      <c r="G472" s="91"/>
      <c r="H472" s="91"/>
      <c r="I472" s="91"/>
      <c r="J472" s="91"/>
      <c r="K472" s="91"/>
      <c r="L472" s="91"/>
    </row>
    <row r="473" spans="3:12" ht="14.25" customHeight="1" x14ac:dyDescent="0.2">
      <c r="C473" s="91"/>
      <c r="D473" s="91"/>
      <c r="E473" s="91"/>
      <c r="F473" s="91"/>
      <c r="G473" s="91"/>
      <c r="H473" s="91"/>
      <c r="I473" s="91"/>
      <c r="J473" s="91"/>
      <c r="K473" s="91"/>
      <c r="L473" s="91"/>
    </row>
    <row r="474" spans="3:12" ht="14.25" customHeight="1" x14ac:dyDescent="0.2">
      <c r="C474" s="91"/>
      <c r="D474" s="91"/>
      <c r="E474" s="91"/>
      <c r="F474" s="91"/>
      <c r="G474" s="91"/>
      <c r="H474" s="91"/>
      <c r="I474" s="91"/>
      <c r="J474" s="91"/>
      <c r="K474" s="91"/>
      <c r="L474" s="91"/>
    </row>
    <row r="475" spans="3:12" ht="14.25" customHeight="1" x14ac:dyDescent="0.2">
      <c r="C475" s="91"/>
      <c r="D475" s="91"/>
      <c r="E475" s="91"/>
      <c r="F475" s="91"/>
      <c r="G475" s="91"/>
      <c r="H475" s="91"/>
      <c r="I475" s="91"/>
      <c r="J475" s="91"/>
      <c r="K475" s="91"/>
      <c r="L475" s="91"/>
    </row>
    <row r="476" spans="3:12" ht="14.25" customHeight="1" x14ac:dyDescent="0.2">
      <c r="C476" s="91"/>
      <c r="D476" s="91"/>
      <c r="E476" s="91"/>
      <c r="F476" s="91"/>
      <c r="G476" s="91"/>
      <c r="H476" s="91"/>
      <c r="I476" s="91"/>
      <c r="J476" s="91"/>
      <c r="K476" s="91"/>
      <c r="L476" s="91"/>
    </row>
    <row r="477" spans="3:12" ht="14.25" customHeight="1" x14ac:dyDescent="0.2">
      <c r="C477" s="91"/>
      <c r="D477" s="91"/>
      <c r="E477" s="91"/>
      <c r="F477" s="91"/>
      <c r="G477" s="91"/>
      <c r="H477" s="91"/>
      <c r="I477" s="91"/>
      <c r="J477" s="91"/>
      <c r="K477" s="91"/>
      <c r="L477" s="91"/>
    </row>
    <row r="478" spans="3:12" ht="14.25" customHeight="1" x14ac:dyDescent="0.2">
      <c r="C478" s="91"/>
      <c r="D478" s="91"/>
      <c r="E478" s="91"/>
      <c r="F478" s="91"/>
      <c r="G478" s="91"/>
      <c r="H478" s="91"/>
      <c r="I478" s="91"/>
      <c r="J478" s="91"/>
      <c r="K478" s="91"/>
      <c r="L478" s="91"/>
    </row>
    <row r="479" spans="3:12" ht="14.25" customHeight="1" x14ac:dyDescent="0.2">
      <c r="C479" s="91"/>
      <c r="D479" s="91"/>
      <c r="E479" s="91"/>
      <c r="F479" s="91"/>
      <c r="G479" s="91"/>
      <c r="H479" s="91"/>
      <c r="I479" s="91"/>
      <c r="J479" s="91"/>
      <c r="K479" s="91"/>
      <c r="L479" s="91"/>
    </row>
    <row r="480" spans="3:12" ht="14.25" customHeight="1" x14ac:dyDescent="0.2">
      <c r="C480" s="91"/>
      <c r="D480" s="91"/>
      <c r="E480" s="91"/>
      <c r="F480" s="91"/>
      <c r="G480" s="91"/>
      <c r="H480" s="91"/>
      <c r="I480" s="91"/>
      <c r="J480" s="91"/>
      <c r="K480" s="91"/>
      <c r="L480" s="91"/>
    </row>
    <row r="481" spans="3:12" ht="14.25" customHeight="1" x14ac:dyDescent="0.2">
      <c r="C481" s="91"/>
      <c r="D481" s="91"/>
      <c r="E481" s="91"/>
      <c r="F481" s="91"/>
      <c r="G481" s="91"/>
      <c r="H481" s="91"/>
      <c r="I481" s="91"/>
      <c r="J481" s="91"/>
      <c r="K481" s="91"/>
      <c r="L481" s="91"/>
    </row>
    <row r="482" spans="3:12" ht="14.25" customHeight="1" x14ac:dyDescent="0.2">
      <c r="C482" s="91"/>
      <c r="D482" s="91"/>
      <c r="E482" s="91"/>
      <c r="F482" s="91"/>
      <c r="G482" s="91"/>
      <c r="H482" s="91"/>
      <c r="I482" s="91"/>
      <c r="J482" s="91"/>
      <c r="K482" s="91"/>
      <c r="L482" s="91"/>
    </row>
    <row r="483" spans="3:12" ht="14.25" customHeight="1" x14ac:dyDescent="0.2">
      <c r="C483" s="91"/>
      <c r="D483" s="91"/>
      <c r="E483" s="91"/>
      <c r="F483" s="91"/>
      <c r="G483" s="91"/>
      <c r="H483" s="91"/>
      <c r="I483" s="91"/>
      <c r="J483" s="91"/>
      <c r="K483" s="91"/>
      <c r="L483" s="91"/>
    </row>
    <row r="484" spans="3:12" ht="14.25" customHeight="1" x14ac:dyDescent="0.2">
      <c r="C484" s="91"/>
      <c r="D484" s="91"/>
      <c r="E484" s="91"/>
      <c r="F484" s="91"/>
      <c r="G484" s="91"/>
      <c r="H484" s="91"/>
      <c r="I484" s="91"/>
      <c r="J484" s="91"/>
      <c r="K484" s="91"/>
      <c r="L484" s="91"/>
    </row>
    <row r="485" spans="3:12" ht="14.25" customHeight="1" x14ac:dyDescent="0.2">
      <c r="C485" s="91"/>
      <c r="D485" s="91"/>
      <c r="E485" s="91"/>
      <c r="F485" s="91"/>
      <c r="G485" s="91"/>
      <c r="H485" s="91"/>
      <c r="I485" s="91"/>
      <c r="J485" s="91"/>
      <c r="K485" s="91"/>
      <c r="L485" s="91"/>
    </row>
    <row r="486" spans="3:12" ht="14.25" customHeight="1" x14ac:dyDescent="0.2">
      <c r="C486" s="91"/>
      <c r="D486" s="91"/>
      <c r="E486" s="91"/>
      <c r="F486" s="91"/>
      <c r="G486" s="91"/>
      <c r="H486" s="91"/>
      <c r="I486" s="91"/>
      <c r="J486" s="91"/>
      <c r="K486" s="91"/>
      <c r="L486" s="91"/>
    </row>
    <row r="487" spans="3:12" ht="14.25" customHeight="1" x14ac:dyDescent="0.2">
      <c r="C487" s="91"/>
      <c r="D487" s="91"/>
      <c r="E487" s="91"/>
      <c r="F487" s="91"/>
      <c r="G487" s="91"/>
      <c r="H487" s="91"/>
      <c r="I487" s="91"/>
      <c r="J487" s="91"/>
      <c r="K487" s="91"/>
      <c r="L487" s="91"/>
    </row>
    <row r="488" spans="3:12" ht="14.25" customHeight="1" x14ac:dyDescent="0.2">
      <c r="C488" s="91"/>
      <c r="D488" s="91"/>
      <c r="E488" s="91"/>
      <c r="F488" s="91"/>
      <c r="G488" s="91"/>
      <c r="H488" s="91"/>
      <c r="I488" s="91"/>
      <c r="J488" s="91"/>
      <c r="K488" s="91"/>
      <c r="L488" s="91"/>
    </row>
    <row r="489" spans="3:12" ht="14.25" customHeight="1" x14ac:dyDescent="0.2">
      <c r="C489" s="91"/>
      <c r="D489" s="91"/>
      <c r="E489" s="91"/>
      <c r="F489" s="91"/>
      <c r="G489" s="91"/>
      <c r="H489" s="91"/>
      <c r="I489" s="91"/>
      <c r="J489" s="91"/>
      <c r="K489" s="91"/>
      <c r="L489" s="91"/>
    </row>
    <row r="490" spans="3:12" ht="14.25" customHeight="1" x14ac:dyDescent="0.2">
      <c r="C490" s="91"/>
      <c r="D490" s="91"/>
      <c r="E490" s="91"/>
      <c r="F490" s="91"/>
      <c r="G490" s="91"/>
      <c r="H490" s="91"/>
      <c r="I490" s="91"/>
      <c r="J490" s="91"/>
      <c r="K490" s="91"/>
      <c r="L490" s="91"/>
    </row>
    <row r="491" spans="3:12" ht="14.25" customHeight="1" x14ac:dyDescent="0.2">
      <c r="C491" s="91"/>
      <c r="D491" s="91"/>
      <c r="E491" s="91"/>
      <c r="F491" s="91"/>
      <c r="G491" s="91"/>
      <c r="H491" s="91"/>
      <c r="I491" s="91"/>
      <c r="J491" s="91"/>
      <c r="K491" s="91"/>
      <c r="L491" s="91"/>
    </row>
    <row r="492" spans="3:12" ht="14.25" customHeight="1" x14ac:dyDescent="0.2">
      <c r="C492" s="91"/>
      <c r="D492" s="91"/>
      <c r="E492" s="91"/>
      <c r="F492" s="91"/>
      <c r="G492" s="91"/>
      <c r="H492" s="91"/>
      <c r="I492" s="91"/>
      <c r="J492" s="91"/>
      <c r="K492" s="91"/>
      <c r="L492" s="91"/>
    </row>
    <row r="493" spans="3:12" ht="14.25" customHeight="1" x14ac:dyDescent="0.2">
      <c r="C493" s="91"/>
      <c r="D493" s="91"/>
      <c r="E493" s="91"/>
      <c r="F493" s="91"/>
      <c r="G493" s="91"/>
      <c r="H493" s="91"/>
      <c r="I493" s="91"/>
      <c r="J493" s="91"/>
      <c r="K493" s="91"/>
      <c r="L493" s="91"/>
    </row>
    <row r="494" spans="3:12" ht="14.25" customHeight="1" x14ac:dyDescent="0.2">
      <c r="C494" s="91"/>
      <c r="D494" s="91"/>
      <c r="E494" s="91"/>
      <c r="F494" s="91"/>
      <c r="G494" s="91"/>
      <c r="H494" s="91"/>
      <c r="I494" s="91"/>
      <c r="J494" s="91"/>
      <c r="K494" s="91"/>
      <c r="L494" s="91"/>
    </row>
    <row r="495" spans="3:12" ht="14.25" customHeight="1" x14ac:dyDescent="0.2">
      <c r="C495" s="91"/>
      <c r="D495" s="91"/>
      <c r="E495" s="91"/>
      <c r="F495" s="91"/>
      <c r="G495" s="91"/>
      <c r="H495" s="91"/>
      <c r="I495" s="91"/>
      <c r="J495" s="91"/>
      <c r="K495" s="91"/>
      <c r="L495" s="91"/>
    </row>
    <row r="496" spans="3:12" ht="14.25" customHeight="1" x14ac:dyDescent="0.2">
      <c r="C496" s="91"/>
      <c r="D496" s="91"/>
      <c r="E496" s="91"/>
      <c r="F496" s="91"/>
      <c r="G496" s="91"/>
      <c r="H496" s="91"/>
      <c r="I496" s="91"/>
      <c r="J496" s="91"/>
      <c r="K496" s="91"/>
      <c r="L496" s="91"/>
    </row>
    <row r="497" spans="3:12" ht="14.25" customHeight="1" x14ac:dyDescent="0.2">
      <c r="C497" s="91"/>
      <c r="D497" s="91"/>
      <c r="E497" s="91"/>
      <c r="F497" s="91"/>
      <c r="G497" s="91"/>
      <c r="H497" s="91"/>
      <c r="I497" s="91"/>
      <c r="J497" s="91"/>
      <c r="K497" s="91"/>
      <c r="L497" s="91"/>
    </row>
    <row r="498" spans="3:12" ht="14.25" customHeight="1" x14ac:dyDescent="0.2">
      <c r="C498" s="91"/>
      <c r="D498" s="91"/>
      <c r="E498" s="91"/>
      <c r="F498" s="91"/>
      <c r="G498" s="91"/>
      <c r="H498" s="91"/>
      <c r="I498" s="91"/>
      <c r="J498" s="91"/>
      <c r="K498" s="91"/>
      <c r="L498" s="91"/>
    </row>
    <row r="499" spans="3:12" ht="14.25" customHeight="1" x14ac:dyDescent="0.2">
      <c r="C499" s="91"/>
      <c r="D499" s="91"/>
      <c r="E499" s="91"/>
      <c r="F499" s="91"/>
      <c r="G499" s="91"/>
      <c r="H499" s="91"/>
      <c r="I499" s="91"/>
      <c r="J499" s="91"/>
      <c r="K499" s="91"/>
      <c r="L499" s="91"/>
    </row>
    <row r="500" spans="3:12" ht="14.25" customHeight="1" x14ac:dyDescent="0.2">
      <c r="C500" s="91"/>
      <c r="D500" s="91"/>
      <c r="E500" s="91"/>
      <c r="F500" s="91"/>
      <c r="G500" s="91"/>
      <c r="H500" s="91"/>
      <c r="I500" s="91"/>
      <c r="J500" s="91"/>
      <c r="K500" s="91"/>
      <c r="L500" s="91"/>
    </row>
    <row r="501" spans="3:12" ht="14.25" customHeight="1" x14ac:dyDescent="0.2">
      <c r="C501" s="91"/>
      <c r="D501" s="91"/>
      <c r="E501" s="91"/>
      <c r="F501" s="91"/>
      <c r="G501" s="91"/>
      <c r="H501" s="91"/>
      <c r="I501" s="91"/>
      <c r="J501" s="91"/>
      <c r="K501" s="91"/>
      <c r="L501" s="91"/>
    </row>
    <row r="502" spans="3:12" ht="14.25" customHeight="1" x14ac:dyDescent="0.2">
      <c r="C502" s="91"/>
      <c r="D502" s="91"/>
      <c r="E502" s="91"/>
      <c r="F502" s="91"/>
      <c r="G502" s="91"/>
      <c r="H502" s="91"/>
      <c r="I502" s="91"/>
      <c r="J502" s="91"/>
      <c r="K502" s="91"/>
      <c r="L502" s="91"/>
    </row>
    <row r="503" spans="3:12" ht="14.25" customHeight="1" x14ac:dyDescent="0.2">
      <c r="C503" s="91"/>
      <c r="D503" s="91"/>
      <c r="E503" s="91"/>
      <c r="F503" s="91"/>
      <c r="G503" s="91"/>
      <c r="H503" s="91"/>
      <c r="I503" s="91"/>
      <c r="J503" s="91"/>
      <c r="K503" s="91"/>
      <c r="L503" s="91"/>
    </row>
    <row r="504" spans="3:12" ht="14.25" customHeight="1" x14ac:dyDescent="0.2">
      <c r="C504" s="91"/>
      <c r="D504" s="91"/>
      <c r="E504" s="91"/>
      <c r="F504" s="91"/>
      <c r="G504" s="91"/>
      <c r="H504" s="91"/>
      <c r="I504" s="91"/>
      <c r="J504" s="91"/>
      <c r="K504" s="91"/>
      <c r="L504" s="91"/>
    </row>
    <row r="505" spans="3:12" ht="14.25" customHeight="1" x14ac:dyDescent="0.2">
      <c r="C505" s="91"/>
      <c r="D505" s="91"/>
      <c r="E505" s="91"/>
      <c r="F505" s="91"/>
      <c r="G505" s="91"/>
      <c r="H505" s="91"/>
      <c r="I505" s="91"/>
      <c r="J505" s="91"/>
      <c r="K505" s="91"/>
      <c r="L505" s="91"/>
    </row>
    <row r="506" spans="3:12" ht="14.25" customHeight="1" x14ac:dyDescent="0.2">
      <c r="C506" s="91"/>
      <c r="D506" s="91"/>
      <c r="E506" s="91"/>
      <c r="F506" s="91"/>
      <c r="G506" s="91"/>
      <c r="H506" s="91"/>
      <c r="I506" s="91"/>
      <c r="J506" s="91"/>
      <c r="K506" s="91"/>
      <c r="L506" s="91"/>
    </row>
    <row r="507" spans="3:12" ht="14.25" customHeight="1" x14ac:dyDescent="0.2">
      <c r="C507" s="91"/>
      <c r="D507" s="91"/>
      <c r="E507" s="91"/>
      <c r="F507" s="91"/>
      <c r="G507" s="91"/>
      <c r="H507" s="91"/>
      <c r="I507" s="91"/>
      <c r="J507" s="91"/>
      <c r="K507" s="91"/>
      <c r="L507" s="91"/>
    </row>
    <row r="508" spans="3:12" ht="14.25" customHeight="1" x14ac:dyDescent="0.2">
      <c r="C508" s="91"/>
      <c r="D508" s="91"/>
      <c r="E508" s="91"/>
      <c r="F508" s="91"/>
      <c r="G508" s="91"/>
      <c r="H508" s="91"/>
      <c r="I508" s="91"/>
      <c r="J508" s="91"/>
      <c r="K508" s="91"/>
      <c r="L508" s="91"/>
    </row>
    <row r="509" spans="3:12" ht="14.25" customHeight="1" x14ac:dyDescent="0.2">
      <c r="C509" s="91"/>
      <c r="D509" s="91"/>
      <c r="E509" s="91"/>
      <c r="F509" s="91"/>
      <c r="G509" s="91"/>
      <c r="H509" s="91"/>
      <c r="I509" s="91"/>
      <c r="J509" s="91"/>
      <c r="K509" s="91"/>
      <c r="L509" s="91"/>
    </row>
    <row r="510" spans="3:12" ht="14.25" customHeight="1" x14ac:dyDescent="0.2">
      <c r="C510" s="91"/>
      <c r="D510" s="91"/>
      <c r="E510" s="91"/>
      <c r="F510" s="91"/>
      <c r="G510" s="91"/>
      <c r="H510" s="91"/>
      <c r="I510" s="91"/>
      <c r="J510" s="91"/>
      <c r="K510" s="91"/>
      <c r="L510" s="91"/>
    </row>
    <row r="511" spans="3:12" ht="14.25" customHeight="1" x14ac:dyDescent="0.2">
      <c r="C511" s="91"/>
      <c r="D511" s="91"/>
      <c r="E511" s="91"/>
      <c r="F511" s="91"/>
      <c r="G511" s="91"/>
      <c r="H511" s="91"/>
      <c r="I511" s="91"/>
      <c r="J511" s="91"/>
      <c r="K511" s="91"/>
      <c r="L511" s="91"/>
    </row>
    <row r="512" spans="3:12" ht="14.25" customHeight="1" x14ac:dyDescent="0.2">
      <c r="C512" s="91"/>
      <c r="D512" s="91"/>
      <c r="E512" s="91"/>
      <c r="F512" s="91"/>
      <c r="G512" s="91"/>
      <c r="H512" s="91"/>
      <c r="I512" s="91"/>
      <c r="J512" s="91"/>
      <c r="K512" s="91"/>
      <c r="L512" s="91"/>
    </row>
    <row r="513" spans="3:12" ht="14.25" customHeight="1" x14ac:dyDescent="0.2">
      <c r="C513" s="91"/>
      <c r="D513" s="91"/>
      <c r="E513" s="91"/>
      <c r="F513" s="91"/>
      <c r="G513" s="91"/>
      <c r="H513" s="91"/>
      <c r="I513" s="91"/>
      <c r="J513" s="91"/>
      <c r="K513" s="91"/>
      <c r="L513" s="91"/>
    </row>
    <row r="514" spans="3:12" ht="14.25" customHeight="1" x14ac:dyDescent="0.2">
      <c r="C514" s="91"/>
      <c r="D514" s="91"/>
      <c r="E514" s="91"/>
      <c r="F514" s="91"/>
      <c r="G514" s="91"/>
      <c r="H514" s="91"/>
      <c r="I514" s="91"/>
      <c r="J514" s="91"/>
      <c r="K514" s="91"/>
      <c r="L514" s="91"/>
    </row>
    <row r="515" spans="3:12" ht="14.25" customHeight="1" x14ac:dyDescent="0.2">
      <c r="C515" s="91"/>
      <c r="D515" s="91"/>
      <c r="E515" s="91"/>
      <c r="F515" s="91"/>
      <c r="G515" s="91"/>
      <c r="H515" s="91"/>
      <c r="I515" s="91"/>
      <c r="J515" s="91"/>
      <c r="K515" s="91"/>
      <c r="L515" s="91"/>
    </row>
    <row r="516" spans="3:12" ht="14.25" customHeight="1" x14ac:dyDescent="0.2">
      <c r="C516" s="91"/>
      <c r="D516" s="91"/>
      <c r="E516" s="91"/>
      <c r="F516" s="91"/>
      <c r="G516" s="91"/>
      <c r="H516" s="91"/>
      <c r="I516" s="91"/>
      <c r="J516" s="91"/>
      <c r="K516" s="91"/>
      <c r="L516" s="91"/>
    </row>
    <row r="517" spans="3:12" ht="14.25" customHeight="1" x14ac:dyDescent="0.2">
      <c r="C517" s="91"/>
      <c r="D517" s="91"/>
      <c r="E517" s="91"/>
      <c r="F517" s="91"/>
      <c r="G517" s="91"/>
      <c r="H517" s="91"/>
      <c r="I517" s="91"/>
      <c r="J517" s="91"/>
      <c r="K517" s="91"/>
      <c r="L517" s="91"/>
    </row>
    <row r="518" spans="3:12" ht="14.25" customHeight="1" x14ac:dyDescent="0.2">
      <c r="C518" s="91"/>
      <c r="D518" s="91"/>
      <c r="E518" s="91"/>
      <c r="F518" s="91"/>
      <c r="G518" s="91"/>
      <c r="H518" s="91"/>
      <c r="I518" s="91"/>
      <c r="J518" s="91"/>
      <c r="K518" s="91"/>
      <c r="L518" s="91"/>
    </row>
    <row r="519" spans="3:12" ht="14.25" customHeight="1" x14ac:dyDescent="0.2">
      <c r="C519" s="91"/>
      <c r="D519" s="91"/>
      <c r="E519" s="91"/>
      <c r="F519" s="91"/>
      <c r="G519" s="91"/>
      <c r="H519" s="91"/>
      <c r="I519" s="91"/>
      <c r="J519" s="91"/>
      <c r="K519" s="91"/>
      <c r="L519" s="91"/>
    </row>
    <row r="520" spans="3:12" ht="14.25" customHeight="1" x14ac:dyDescent="0.2">
      <c r="C520" s="91"/>
      <c r="D520" s="91"/>
      <c r="E520" s="91"/>
      <c r="F520" s="91"/>
      <c r="G520" s="91"/>
      <c r="H520" s="91"/>
      <c r="I520" s="91"/>
      <c r="J520" s="91"/>
      <c r="K520" s="91"/>
      <c r="L520" s="91"/>
    </row>
    <row r="521" spans="3:12" ht="14.25" customHeight="1" x14ac:dyDescent="0.2">
      <c r="C521" s="91"/>
      <c r="D521" s="91"/>
      <c r="E521" s="91"/>
      <c r="F521" s="91"/>
      <c r="G521" s="91"/>
      <c r="H521" s="91"/>
      <c r="I521" s="91"/>
      <c r="J521" s="91"/>
      <c r="K521" s="91"/>
      <c r="L521" s="91"/>
    </row>
    <row r="522" spans="3:12" ht="14.25" customHeight="1" x14ac:dyDescent="0.2">
      <c r="C522" s="91"/>
      <c r="D522" s="91"/>
      <c r="E522" s="91"/>
      <c r="F522" s="91"/>
      <c r="G522" s="91"/>
      <c r="H522" s="91"/>
      <c r="I522" s="91"/>
      <c r="J522" s="91"/>
      <c r="K522" s="91"/>
      <c r="L522" s="91"/>
    </row>
    <row r="523" spans="3:12" ht="14.25" customHeight="1" x14ac:dyDescent="0.2">
      <c r="C523" s="91"/>
      <c r="D523" s="91"/>
      <c r="E523" s="91"/>
      <c r="F523" s="91"/>
      <c r="G523" s="91"/>
      <c r="H523" s="91"/>
      <c r="I523" s="91"/>
      <c r="J523" s="91"/>
      <c r="K523" s="91"/>
      <c r="L523" s="91"/>
    </row>
    <row r="524" spans="3:12" ht="14.25" customHeight="1" x14ac:dyDescent="0.2">
      <c r="C524" s="91"/>
      <c r="D524" s="91"/>
      <c r="E524" s="91"/>
      <c r="F524" s="91"/>
      <c r="G524" s="91"/>
      <c r="H524" s="91"/>
      <c r="I524" s="91"/>
      <c r="J524" s="91"/>
      <c r="K524" s="91"/>
      <c r="L524" s="91"/>
    </row>
    <row r="525" spans="3:12" ht="14.25" customHeight="1" x14ac:dyDescent="0.2">
      <c r="C525" s="91"/>
      <c r="D525" s="91"/>
      <c r="E525" s="91"/>
      <c r="F525" s="91"/>
      <c r="G525" s="91"/>
      <c r="H525" s="91"/>
      <c r="I525" s="91"/>
      <c r="J525" s="91"/>
      <c r="K525" s="91"/>
      <c r="L525" s="91"/>
    </row>
    <row r="526" spans="3:12" ht="14.25" customHeight="1" x14ac:dyDescent="0.2">
      <c r="C526" s="91"/>
      <c r="D526" s="91"/>
      <c r="E526" s="91"/>
      <c r="F526" s="91"/>
      <c r="G526" s="91"/>
      <c r="H526" s="91"/>
      <c r="I526" s="91"/>
      <c r="J526" s="91"/>
      <c r="K526" s="91"/>
      <c r="L526" s="91"/>
    </row>
    <row r="527" spans="3:12" ht="14.25" customHeight="1" x14ac:dyDescent="0.2">
      <c r="C527" s="91"/>
      <c r="D527" s="91"/>
      <c r="E527" s="91"/>
      <c r="F527" s="91"/>
      <c r="G527" s="91"/>
      <c r="H527" s="91"/>
      <c r="I527" s="91"/>
      <c r="J527" s="91"/>
      <c r="K527" s="91"/>
      <c r="L527" s="91"/>
    </row>
    <row r="528" spans="3:12" ht="14.25" customHeight="1" x14ac:dyDescent="0.2">
      <c r="C528" s="91"/>
      <c r="D528" s="91"/>
      <c r="E528" s="91"/>
      <c r="F528" s="91"/>
      <c r="G528" s="91"/>
      <c r="H528" s="91"/>
      <c r="I528" s="91"/>
      <c r="J528" s="91"/>
      <c r="K528" s="91"/>
      <c r="L528" s="91"/>
    </row>
    <row r="529" spans="3:12" ht="14.25" customHeight="1" x14ac:dyDescent="0.2">
      <c r="C529" s="91"/>
      <c r="D529" s="91"/>
      <c r="E529" s="91"/>
      <c r="F529" s="91"/>
      <c r="G529" s="91"/>
      <c r="H529" s="91"/>
      <c r="I529" s="91"/>
      <c r="J529" s="91"/>
      <c r="K529" s="91"/>
      <c r="L529" s="91"/>
    </row>
    <row r="530" spans="3:12" ht="14.25" customHeight="1" x14ac:dyDescent="0.2">
      <c r="C530" s="91"/>
      <c r="D530" s="91"/>
      <c r="E530" s="91"/>
      <c r="F530" s="91"/>
      <c r="G530" s="91"/>
      <c r="H530" s="91"/>
      <c r="I530" s="91"/>
      <c r="J530" s="91"/>
      <c r="K530" s="91"/>
      <c r="L530" s="91"/>
    </row>
    <row r="531" spans="3:12" ht="14.25" customHeight="1" x14ac:dyDescent="0.2">
      <c r="C531" s="91"/>
      <c r="D531" s="91"/>
      <c r="E531" s="91"/>
      <c r="F531" s="91"/>
      <c r="G531" s="91"/>
      <c r="H531" s="91"/>
      <c r="I531" s="91"/>
      <c r="J531" s="91"/>
      <c r="K531" s="91"/>
      <c r="L531" s="91"/>
    </row>
    <row r="532" spans="3:12" ht="14.25" customHeight="1" x14ac:dyDescent="0.2">
      <c r="C532" s="91"/>
      <c r="D532" s="91"/>
      <c r="E532" s="91"/>
      <c r="F532" s="91"/>
      <c r="G532" s="91"/>
      <c r="H532" s="91"/>
      <c r="I532" s="91"/>
      <c r="J532" s="91"/>
      <c r="K532" s="91"/>
      <c r="L532" s="91"/>
    </row>
    <row r="533" spans="3:12" ht="14.25" customHeight="1" x14ac:dyDescent="0.2">
      <c r="C533" s="91"/>
      <c r="D533" s="91"/>
      <c r="E533" s="91"/>
      <c r="F533" s="91"/>
      <c r="G533" s="91"/>
      <c r="H533" s="91"/>
      <c r="I533" s="91"/>
      <c r="J533" s="91"/>
      <c r="K533" s="91"/>
      <c r="L533" s="91"/>
    </row>
    <row r="534" spans="3:12" ht="14.25" customHeight="1" x14ac:dyDescent="0.2">
      <c r="C534" s="91"/>
      <c r="D534" s="91"/>
      <c r="E534" s="91"/>
      <c r="F534" s="91"/>
      <c r="G534" s="91"/>
      <c r="H534" s="91"/>
      <c r="I534" s="91"/>
      <c r="J534" s="91"/>
      <c r="K534" s="91"/>
      <c r="L534" s="91"/>
    </row>
    <row r="535" spans="3:12" ht="14.25" customHeight="1" x14ac:dyDescent="0.2">
      <c r="C535" s="91"/>
      <c r="D535" s="91"/>
      <c r="E535" s="91"/>
      <c r="F535" s="91"/>
      <c r="G535" s="91"/>
      <c r="H535" s="91"/>
      <c r="I535" s="91"/>
      <c r="J535" s="91"/>
      <c r="K535" s="91"/>
      <c r="L535" s="91"/>
    </row>
    <row r="536" spans="3:12" ht="14.25" customHeight="1" x14ac:dyDescent="0.2">
      <c r="C536" s="91"/>
      <c r="D536" s="91"/>
      <c r="E536" s="91"/>
      <c r="F536" s="91"/>
      <c r="G536" s="91"/>
      <c r="H536" s="91"/>
      <c r="I536" s="91"/>
      <c r="J536" s="91"/>
      <c r="K536" s="91"/>
      <c r="L536" s="91"/>
    </row>
    <row r="537" spans="3:12" ht="14.25" customHeight="1" x14ac:dyDescent="0.2">
      <c r="C537" s="91"/>
      <c r="D537" s="91"/>
      <c r="E537" s="91"/>
      <c r="F537" s="91"/>
      <c r="G537" s="91"/>
      <c r="H537" s="91"/>
      <c r="I537" s="91"/>
      <c r="J537" s="91"/>
      <c r="K537" s="91"/>
      <c r="L537" s="91"/>
    </row>
    <row r="538" spans="3:12" ht="14.25" customHeight="1" x14ac:dyDescent="0.2">
      <c r="C538" s="91"/>
      <c r="D538" s="91"/>
      <c r="E538" s="91"/>
      <c r="F538" s="91"/>
      <c r="G538" s="91"/>
      <c r="H538" s="91"/>
      <c r="I538" s="91"/>
      <c r="J538" s="91"/>
      <c r="K538" s="91"/>
      <c r="L538" s="91"/>
    </row>
    <row r="539" spans="3:12" ht="14.25" customHeight="1" x14ac:dyDescent="0.2">
      <c r="C539" s="91"/>
      <c r="D539" s="91"/>
      <c r="E539" s="91"/>
      <c r="F539" s="91"/>
      <c r="G539" s="91"/>
      <c r="H539" s="91"/>
      <c r="I539" s="91"/>
      <c r="J539" s="91"/>
      <c r="K539" s="91"/>
      <c r="L539" s="91"/>
    </row>
    <row r="540" spans="3:12" ht="14.25" customHeight="1" x14ac:dyDescent="0.2">
      <c r="C540" s="91"/>
      <c r="D540" s="91"/>
      <c r="E540" s="91"/>
      <c r="F540" s="91"/>
      <c r="G540" s="91"/>
      <c r="H540" s="91"/>
      <c r="I540" s="91"/>
      <c r="J540" s="91"/>
      <c r="K540" s="91"/>
      <c r="L540" s="91"/>
    </row>
    <row r="541" spans="3:12" ht="14.25" customHeight="1" x14ac:dyDescent="0.2">
      <c r="C541" s="91"/>
      <c r="D541" s="91"/>
      <c r="E541" s="91"/>
      <c r="F541" s="91"/>
      <c r="G541" s="91"/>
      <c r="H541" s="91"/>
      <c r="I541" s="91"/>
      <c r="J541" s="91"/>
      <c r="K541" s="91"/>
      <c r="L541" s="91"/>
    </row>
    <row r="542" spans="3:12" ht="14.25" customHeight="1" x14ac:dyDescent="0.2">
      <c r="C542" s="91"/>
      <c r="D542" s="91"/>
      <c r="E542" s="91"/>
      <c r="F542" s="91"/>
      <c r="G542" s="91"/>
      <c r="H542" s="91"/>
      <c r="I542" s="91"/>
      <c r="J542" s="91"/>
      <c r="K542" s="91"/>
      <c r="L542" s="91"/>
    </row>
    <row r="543" spans="3:12" ht="14.25" customHeight="1" x14ac:dyDescent="0.2">
      <c r="C543" s="91"/>
      <c r="D543" s="91"/>
      <c r="E543" s="91"/>
      <c r="F543" s="91"/>
      <c r="G543" s="91"/>
      <c r="H543" s="91"/>
      <c r="I543" s="91"/>
      <c r="J543" s="91"/>
      <c r="K543" s="91"/>
      <c r="L543" s="91"/>
    </row>
    <row r="544" spans="3:12" ht="14.25" customHeight="1" x14ac:dyDescent="0.2">
      <c r="C544" s="91"/>
      <c r="D544" s="91"/>
      <c r="E544" s="91"/>
      <c r="F544" s="91"/>
      <c r="G544" s="91"/>
      <c r="H544" s="91"/>
      <c r="I544" s="91"/>
      <c r="J544" s="91"/>
      <c r="K544" s="91"/>
      <c r="L544" s="91"/>
    </row>
    <row r="545" spans="3:12" ht="14.25" customHeight="1" x14ac:dyDescent="0.2">
      <c r="C545" s="91"/>
      <c r="D545" s="91"/>
      <c r="E545" s="91"/>
      <c r="F545" s="91"/>
      <c r="G545" s="91"/>
      <c r="H545" s="91"/>
      <c r="I545" s="91"/>
      <c r="J545" s="91"/>
      <c r="K545" s="91"/>
      <c r="L545" s="91"/>
    </row>
    <row r="546" spans="3:12" ht="14.25" customHeight="1" x14ac:dyDescent="0.2">
      <c r="C546" s="91"/>
      <c r="D546" s="91"/>
      <c r="E546" s="91"/>
      <c r="F546" s="91"/>
      <c r="G546" s="91"/>
      <c r="H546" s="91"/>
      <c r="I546" s="91"/>
      <c r="J546" s="91"/>
      <c r="K546" s="91"/>
      <c r="L546" s="91"/>
    </row>
    <row r="547" spans="3:12" ht="14.25" customHeight="1" x14ac:dyDescent="0.2">
      <c r="C547" s="91"/>
      <c r="D547" s="91"/>
      <c r="E547" s="91"/>
      <c r="F547" s="91"/>
      <c r="G547" s="91"/>
      <c r="H547" s="91"/>
      <c r="I547" s="91"/>
      <c r="J547" s="91"/>
      <c r="K547" s="91"/>
      <c r="L547" s="91"/>
    </row>
    <row r="548" spans="3:12" ht="14.25" customHeight="1" x14ac:dyDescent="0.2">
      <c r="C548" s="91"/>
      <c r="D548" s="91"/>
      <c r="E548" s="91"/>
      <c r="F548" s="91"/>
      <c r="G548" s="91"/>
      <c r="H548" s="91"/>
      <c r="I548" s="91"/>
      <c r="J548" s="91"/>
      <c r="K548" s="91"/>
      <c r="L548" s="91"/>
    </row>
    <row r="549" spans="3:12" ht="14.25" customHeight="1" x14ac:dyDescent="0.2">
      <c r="C549" s="91"/>
      <c r="D549" s="91"/>
      <c r="E549" s="91"/>
      <c r="F549" s="91"/>
      <c r="G549" s="91"/>
      <c r="H549" s="91"/>
      <c r="I549" s="91"/>
      <c r="J549" s="91"/>
      <c r="K549" s="91"/>
      <c r="L549" s="91"/>
    </row>
    <row r="550" spans="3:12" ht="14.25" customHeight="1" x14ac:dyDescent="0.2">
      <c r="C550" s="91"/>
      <c r="D550" s="91"/>
      <c r="E550" s="91"/>
      <c r="F550" s="91"/>
      <c r="G550" s="91"/>
      <c r="H550" s="91"/>
      <c r="I550" s="91"/>
      <c r="J550" s="91"/>
      <c r="K550" s="91"/>
      <c r="L550" s="91"/>
    </row>
    <row r="551" spans="3:12" ht="14.25" customHeight="1" x14ac:dyDescent="0.2">
      <c r="C551" s="91"/>
      <c r="D551" s="91"/>
      <c r="E551" s="91"/>
      <c r="F551" s="91"/>
      <c r="G551" s="91"/>
      <c r="H551" s="91"/>
      <c r="I551" s="91"/>
      <c r="J551" s="91"/>
      <c r="K551" s="91"/>
      <c r="L551" s="91"/>
    </row>
    <row r="552" spans="3:12" ht="14.25" customHeight="1" x14ac:dyDescent="0.2">
      <c r="C552" s="91"/>
      <c r="D552" s="91"/>
      <c r="E552" s="91"/>
      <c r="F552" s="91"/>
      <c r="G552" s="91"/>
      <c r="H552" s="91"/>
      <c r="I552" s="91"/>
      <c r="J552" s="91"/>
      <c r="K552" s="91"/>
      <c r="L552" s="91"/>
    </row>
    <row r="553" spans="3:12" ht="14.25" customHeight="1" x14ac:dyDescent="0.2">
      <c r="C553" s="91"/>
      <c r="D553" s="91"/>
      <c r="E553" s="91"/>
      <c r="F553" s="91"/>
      <c r="G553" s="91"/>
      <c r="H553" s="91"/>
      <c r="I553" s="91"/>
      <c r="J553" s="91"/>
      <c r="K553" s="91"/>
      <c r="L553" s="91"/>
    </row>
    <row r="554" spans="3:12" ht="14.25" customHeight="1" x14ac:dyDescent="0.2">
      <c r="C554" s="91"/>
      <c r="D554" s="91"/>
      <c r="E554" s="91"/>
      <c r="F554" s="91"/>
      <c r="G554" s="91"/>
      <c r="H554" s="91"/>
      <c r="I554" s="91"/>
      <c r="J554" s="91"/>
      <c r="K554" s="91"/>
      <c r="L554" s="91"/>
    </row>
    <row r="555" spans="3:12" ht="14.25" customHeight="1" x14ac:dyDescent="0.2">
      <c r="C555" s="91"/>
      <c r="D555" s="91"/>
      <c r="E555" s="91"/>
      <c r="F555" s="91"/>
      <c r="G555" s="91"/>
      <c r="H555" s="91"/>
      <c r="I555" s="91"/>
      <c r="J555" s="91"/>
      <c r="K555" s="91"/>
      <c r="L555" s="91"/>
    </row>
    <row r="556" spans="3:12" ht="14.25" customHeight="1" x14ac:dyDescent="0.2">
      <c r="C556" s="91"/>
      <c r="D556" s="91"/>
      <c r="E556" s="91"/>
      <c r="F556" s="91"/>
      <c r="G556" s="91"/>
      <c r="H556" s="91"/>
      <c r="I556" s="91"/>
      <c r="J556" s="91"/>
      <c r="K556" s="91"/>
      <c r="L556" s="91"/>
    </row>
    <row r="557" spans="3:12" ht="14.25" customHeight="1" x14ac:dyDescent="0.2">
      <c r="C557" s="91"/>
      <c r="D557" s="91"/>
      <c r="E557" s="91"/>
      <c r="F557" s="91"/>
      <c r="G557" s="91"/>
      <c r="H557" s="91"/>
      <c r="I557" s="91"/>
      <c r="J557" s="91"/>
      <c r="K557" s="91"/>
      <c r="L557" s="91"/>
    </row>
    <row r="558" spans="3:12" ht="14.25" customHeight="1" x14ac:dyDescent="0.2">
      <c r="C558" s="91"/>
      <c r="D558" s="91"/>
      <c r="E558" s="91"/>
      <c r="F558" s="91"/>
      <c r="G558" s="91"/>
      <c r="H558" s="91"/>
      <c r="I558" s="91"/>
      <c r="J558" s="91"/>
      <c r="K558" s="91"/>
      <c r="L558" s="91"/>
    </row>
    <row r="559" spans="3:12" ht="14.25" customHeight="1" x14ac:dyDescent="0.2">
      <c r="C559" s="91"/>
      <c r="D559" s="91"/>
      <c r="E559" s="91"/>
      <c r="F559" s="91"/>
      <c r="G559" s="91"/>
      <c r="H559" s="91"/>
      <c r="I559" s="91"/>
      <c r="J559" s="91"/>
      <c r="K559" s="91"/>
      <c r="L559" s="91"/>
    </row>
    <row r="560" spans="3:12" ht="14.25" customHeight="1" x14ac:dyDescent="0.2">
      <c r="C560" s="91"/>
      <c r="D560" s="91"/>
      <c r="E560" s="91"/>
      <c r="F560" s="91"/>
      <c r="G560" s="91"/>
      <c r="H560" s="91"/>
      <c r="I560" s="91"/>
      <c r="J560" s="91"/>
      <c r="K560" s="91"/>
      <c r="L560" s="91"/>
    </row>
    <row r="561" spans="3:12" ht="14.25" customHeight="1" x14ac:dyDescent="0.2">
      <c r="C561" s="91"/>
      <c r="D561" s="91"/>
      <c r="E561" s="91"/>
      <c r="F561" s="91"/>
      <c r="G561" s="91"/>
      <c r="H561" s="91"/>
      <c r="I561" s="91"/>
      <c r="J561" s="91"/>
      <c r="K561" s="91"/>
      <c r="L561" s="91"/>
    </row>
    <row r="562" spans="3:12" ht="14.25" customHeight="1" x14ac:dyDescent="0.2">
      <c r="C562" s="91"/>
      <c r="D562" s="91"/>
      <c r="E562" s="91"/>
      <c r="F562" s="91"/>
      <c r="G562" s="91"/>
      <c r="H562" s="91"/>
      <c r="I562" s="91"/>
      <c r="J562" s="91"/>
      <c r="K562" s="91"/>
      <c r="L562" s="91"/>
    </row>
    <row r="563" spans="3:12" ht="14.25" customHeight="1" x14ac:dyDescent="0.2">
      <c r="C563" s="91"/>
      <c r="D563" s="91"/>
      <c r="E563" s="91"/>
      <c r="F563" s="91"/>
      <c r="G563" s="91"/>
      <c r="H563" s="91"/>
      <c r="I563" s="91"/>
      <c r="J563" s="91"/>
      <c r="K563" s="91"/>
      <c r="L563" s="91"/>
    </row>
    <row r="564" spans="3:12" ht="14.25" customHeight="1" x14ac:dyDescent="0.2">
      <c r="C564" s="91"/>
      <c r="D564" s="91"/>
      <c r="E564" s="91"/>
      <c r="F564" s="91"/>
      <c r="G564" s="91"/>
      <c r="H564" s="91"/>
      <c r="I564" s="91"/>
      <c r="J564" s="91"/>
      <c r="K564" s="91"/>
      <c r="L564" s="91"/>
    </row>
    <row r="565" spans="3:12" ht="14.25" customHeight="1" x14ac:dyDescent="0.2">
      <c r="C565" s="91"/>
      <c r="D565" s="91"/>
      <c r="E565" s="91"/>
      <c r="F565" s="91"/>
      <c r="G565" s="91"/>
      <c r="H565" s="91"/>
      <c r="I565" s="91"/>
      <c r="J565" s="91"/>
      <c r="K565" s="91"/>
      <c r="L565" s="91"/>
    </row>
    <row r="566" spans="3:12" ht="14.25" customHeight="1" x14ac:dyDescent="0.2">
      <c r="C566" s="91"/>
      <c r="D566" s="91"/>
      <c r="E566" s="91"/>
      <c r="F566" s="91"/>
      <c r="G566" s="91"/>
      <c r="H566" s="91"/>
      <c r="I566" s="91"/>
      <c r="J566" s="91"/>
      <c r="K566" s="91"/>
      <c r="L566" s="91"/>
    </row>
    <row r="567" spans="3:12" ht="14.25" customHeight="1" x14ac:dyDescent="0.2">
      <c r="C567" s="91"/>
      <c r="D567" s="91"/>
      <c r="E567" s="91"/>
      <c r="F567" s="91"/>
      <c r="G567" s="91"/>
      <c r="H567" s="91"/>
      <c r="I567" s="91"/>
      <c r="J567" s="91"/>
      <c r="K567" s="91"/>
      <c r="L567" s="91"/>
    </row>
    <row r="568" spans="3:12" ht="14.25" customHeight="1" x14ac:dyDescent="0.2">
      <c r="C568" s="91"/>
      <c r="D568" s="91"/>
      <c r="E568" s="91"/>
      <c r="F568" s="91"/>
      <c r="G568" s="91"/>
      <c r="H568" s="91"/>
      <c r="I568" s="91"/>
      <c r="J568" s="91"/>
      <c r="K568" s="91"/>
      <c r="L568" s="91"/>
    </row>
    <row r="569" spans="3:12" ht="14.25" customHeight="1" x14ac:dyDescent="0.2">
      <c r="C569" s="91"/>
      <c r="D569" s="91"/>
      <c r="E569" s="91"/>
      <c r="F569" s="91"/>
      <c r="G569" s="91"/>
      <c r="H569" s="91"/>
      <c r="I569" s="91"/>
      <c r="J569" s="91"/>
      <c r="K569" s="91"/>
      <c r="L569" s="91"/>
    </row>
    <row r="570" spans="3:12" ht="14.25" customHeight="1" x14ac:dyDescent="0.2">
      <c r="C570" s="91"/>
      <c r="D570" s="91"/>
      <c r="E570" s="91"/>
      <c r="F570" s="91"/>
      <c r="G570" s="91"/>
      <c r="H570" s="91"/>
      <c r="I570" s="91"/>
      <c r="J570" s="91"/>
      <c r="K570" s="91"/>
      <c r="L570" s="91"/>
    </row>
    <row r="571" spans="3:12" ht="14.25" customHeight="1" x14ac:dyDescent="0.2">
      <c r="C571" s="91"/>
      <c r="D571" s="91"/>
      <c r="E571" s="91"/>
      <c r="F571" s="91"/>
      <c r="G571" s="91"/>
      <c r="H571" s="91"/>
      <c r="I571" s="91"/>
      <c r="J571" s="91"/>
      <c r="K571" s="91"/>
      <c r="L571" s="91"/>
    </row>
    <row r="572" spans="3:12" ht="14.25" customHeight="1" x14ac:dyDescent="0.2">
      <c r="C572" s="91"/>
      <c r="D572" s="91"/>
      <c r="E572" s="91"/>
      <c r="F572" s="91"/>
      <c r="G572" s="91"/>
      <c r="H572" s="91"/>
      <c r="I572" s="91"/>
      <c r="J572" s="91"/>
      <c r="K572" s="91"/>
      <c r="L572" s="91"/>
    </row>
    <row r="573" spans="3:12" ht="14.25" customHeight="1" x14ac:dyDescent="0.2">
      <c r="C573" s="91"/>
      <c r="D573" s="91"/>
      <c r="E573" s="91"/>
      <c r="F573" s="91"/>
      <c r="G573" s="91"/>
      <c r="H573" s="91"/>
      <c r="I573" s="91"/>
      <c r="J573" s="91"/>
      <c r="K573" s="91"/>
      <c r="L573" s="91"/>
    </row>
    <row r="574" spans="3:12" ht="14.25" customHeight="1" x14ac:dyDescent="0.2">
      <c r="C574" s="91"/>
      <c r="D574" s="91"/>
      <c r="E574" s="91"/>
      <c r="F574" s="91"/>
      <c r="G574" s="91"/>
      <c r="H574" s="91"/>
      <c r="I574" s="91"/>
      <c r="J574" s="91"/>
      <c r="K574" s="91"/>
      <c r="L574" s="91"/>
    </row>
    <row r="575" spans="3:12" ht="14.25" customHeight="1" x14ac:dyDescent="0.2">
      <c r="C575" s="91"/>
      <c r="D575" s="91"/>
      <c r="E575" s="91"/>
      <c r="F575" s="91"/>
      <c r="G575" s="91"/>
      <c r="H575" s="91"/>
      <c r="I575" s="91"/>
      <c r="J575" s="91"/>
      <c r="K575" s="91"/>
      <c r="L575" s="91"/>
    </row>
    <row r="576" spans="3:12" ht="14.25" customHeight="1" x14ac:dyDescent="0.2">
      <c r="C576" s="91"/>
      <c r="D576" s="91"/>
      <c r="E576" s="91"/>
      <c r="F576" s="91"/>
      <c r="G576" s="91"/>
      <c r="H576" s="91"/>
      <c r="I576" s="91"/>
      <c r="J576" s="91"/>
      <c r="K576" s="91"/>
      <c r="L576" s="91"/>
    </row>
    <row r="577" spans="3:12" ht="14.25" customHeight="1" x14ac:dyDescent="0.2">
      <c r="C577" s="91"/>
      <c r="D577" s="91"/>
      <c r="E577" s="91"/>
      <c r="F577" s="91"/>
      <c r="G577" s="91"/>
      <c r="H577" s="91"/>
      <c r="I577" s="91"/>
      <c r="J577" s="91"/>
      <c r="K577" s="91"/>
      <c r="L577" s="91"/>
    </row>
    <row r="578" spans="3:12" ht="14.25" customHeight="1" x14ac:dyDescent="0.2">
      <c r="C578" s="91"/>
      <c r="D578" s="91"/>
      <c r="E578" s="91"/>
      <c r="F578" s="91"/>
      <c r="G578" s="91"/>
      <c r="H578" s="91"/>
      <c r="I578" s="91"/>
      <c r="J578" s="91"/>
      <c r="K578" s="91"/>
      <c r="L578" s="91"/>
    </row>
    <row r="579" spans="3:12" ht="14.25" customHeight="1" x14ac:dyDescent="0.2">
      <c r="C579" s="91"/>
      <c r="D579" s="91"/>
      <c r="E579" s="91"/>
      <c r="F579" s="91"/>
      <c r="G579" s="91"/>
      <c r="H579" s="91"/>
      <c r="I579" s="91"/>
      <c r="J579" s="91"/>
      <c r="K579" s="91"/>
      <c r="L579" s="91"/>
    </row>
    <row r="580" spans="3:12" ht="14.25" customHeight="1" x14ac:dyDescent="0.2">
      <c r="C580" s="91"/>
      <c r="D580" s="91"/>
      <c r="E580" s="91"/>
      <c r="F580" s="91"/>
      <c r="G580" s="91"/>
      <c r="H580" s="91"/>
      <c r="I580" s="91"/>
      <c r="J580" s="91"/>
      <c r="K580" s="91"/>
      <c r="L580" s="91"/>
    </row>
    <row r="581" spans="3:12" ht="14.25" customHeight="1" x14ac:dyDescent="0.2">
      <c r="C581" s="91"/>
      <c r="D581" s="91"/>
      <c r="E581" s="91"/>
      <c r="F581" s="91"/>
      <c r="G581" s="91"/>
      <c r="H581" s="91"/>
      <c r="I581" s="91"/>
      <c r="J581" s="91"/>
      <c r="K581" s="91"/>
      <c r="L581" s="91"/>
    </row>
    <row r="582" spans="3:12" ht="14.25" customHeight="1" x14ac:dyDescent="0.2">
      <c r="C582" s="91"/>
      <c r="D582" s="91"/>
      <c r="E582" s="91"/>
      <c r="F582" s="91"/>
      <c r="G582" s="91"/>
      <c r="H582" s="91"/>
      <c r="I582" s="91"/>
      <c r="J582" s="91"/>
      <c r="K582" s="91"/>
      <c r="L582" s="91"/>
    </row>
    <row r="583" spans="3:12" ht="14.25" customHeight="1" x14ac:dyDescent="0.2">
      <c r="C583" s="91"/>
      <c r="D583" s="91"/>
      <c r="E583" s="91"/>
      <c r="F583" s="91"/>
      <c r="G583" s="91"/>
      <c r="H583" s="91"/>
      <c r="I583" s="91"/>
      <c r="J583" s="91"/>
      <c r="K583" s="91"/>
      <c r="L583" s="91"/>
    </row>
    <row r="584" spans="3:12" ht="14.25" customHeight="1" x14ac:dyDescent="0.2">
      <c r="C584" s="91"/>
      <c r="D584" s="91"/>
      <c r="E584" s="91"/>
      <c r="F584" s="91"/>
      <c r="G584" s="91"/>
      <c r="H584" s="91"/>
      <c r="I584" s="91"/>
      <c r="J584" s="91"/>
      <c r="K584" s="91"/>
      <c r="L584" s="91"/>
    </row>
    <row r="585" spans="3:12" ht="14.25" customHeight="1" x14ac:dyDescent="0.2">
      <c r="C585" s="91"/>
      <c r="D585" s="91"/>
      <c r="E585" s="91"/>
      <c r="F585" s="91"/>
      <c r="G585" s="91"/>
      <c r="H585" s="91"/>
      <c r="I585" s="91"/>
      <c r="J585" s="91"/>
      <c r="K585" s="91"/>
      <c r="L585" s="91"/>
    </row>
    <row r="586" spans="3:12" ht="14.25" customHeight="1" x14ac:dyDescent="0.2">
      <c r="C586" s="91"/>
      <c r="D586" s="91"/>
      <c r="E586" s="91"/>
      <c r="F586" s="91"/>
      <c r="G586" s="91"/>
      <c r="H586" s="91"/>
      <c r="I586" s="91"/>
      <c r="J586" s="91"/>
      <c r="K586" s="91"/>
      <c r="L586" s="91"/>
    </row>
    <row r="587" spans="3:12" ht="14.25" customHeight="1" x14ac:dyDescent="0.2">
      <c r="C587" s="91"/>
      <c r="D587" s="91"/>
      <c r="E587" s="91"/>
      <c r="F587" s="91"/>
      <c r="G587" s="91"/>
      <c r="H587" s="91"/>
      <c r="I587" s="91"/>
      <c r="J587" s="91"/>
      <c r="K587" s="91"/>
      <c r="L587" s="91"/>
    </row>
    <row r="588" spans="3:12" ht="14.25" customHeight="1" x14ac:dyDescent="0.2">
      <c r="C588" s="91"/>
      <c r="D588" s="91"/>
      <c r="E588" s="91"/>
      <c r="F588" s="91"/>
      <c r="G588" s="91"/>
      <c r="H588" s="91"/>
      <c r="I588" s="91"/>
      <c r="J588" s="91"/>
      <c r="K588" s="91"/>
      <c r="L588" s="91"/>
    </row>
    <row r="589" spans="3:12" ht="14.25" customHeight="1" x14ac:dyDescent="0.2">
      <c r="C589" s="91"/>
      <c r="D589" s="91"/>
      <c r="E589" s="91"/>
      <c r="F589" s="91"/>
      <c r="G589" s="91"/>
      <c r="H589" s="91"/>
      <c r="I589" s="91"/>
      <c r="J589" s="91"/>
      <c r="K589" s="91"/>
      <c r="L589" s="91"/>
    </row>
    <row r="590" spans="3:12" ht="14.25" customHeight="1" x14ac:dyDescent="0.2">
      <c r="C590" s="91"/>
      <c r="D590" s="91"/>
      <c r="E590" s="91"/>
      <c r="F590" s="91"/>
      <c r="G590" s="91"/>
      <c r="H590" s="91"/>
      <c r="I590" s="91"/>
      <c r="J590" s="91"/>
      <c r="K590" s="91"/>
      <c r="L590" s="91"/>
    </row>
    <row r="591" spans="3:12" ht="14.25" customHeight="1" x14ac:dyDescent="0.2">
      <c r="C591" s="91"/>
      <c r="D591" s="91"/>
      <c r="E591" s="91"/>
      <c r="F591" s="91"/>
      <c r="G591" s="91"/>
      <c r="H591" s="91"/>
      <c r="I591" s="91"/>
      <c r="J591" s="91"/>
      <c r="K591" s="91"/>
      <c r="L591" s="91"/>
    </row>
    <row r="592" spans="3:12" ht="14.25" customHeight="1" x14ac:dyDescent="0.2">
      <c r="C592" s="91"/>
      <c r="D592" s="91"/>
      <c r="E592" s="91"/>
      <c r="F592" s="91"/>
      <c r="G592" s="91"/>
      <c r="H592" s="91"/>
      <c r="I592" s="91"/>
      <c r="J592" s="91"/>
      <c r="K592" s="91"/>
      <c r="L592" s="91"/>
    </row>
    <row r="593" spans="3:12" ht="14.25" customHeight="1" x14ac:dyDescent="0.2">
      <c r="C593" s="91"/>
      <c r="D593" s="91"/>
      <c r="E593" s="91"/>
      <c r="F593" s="91"/>
      <c r="G593" s="91"/>
      <c r="H593" s="91"/>
      <c r="I593" s="91"/>
      <c r="J593" s="91"/>
      <c r="K593" s="91"/>
      <c r="L593" s="91"/>
    </row>
    <row r="594" spans="3:12" ht="14.25" customHeight="1" x14ac:dyDescent="0.2">
      <c r="C594" s="91"/>
      <c r="D594" s="91"/>
      <c r="E594" s="91"/>
      <c r="F594" s="91"/>
      <c r="G594" s="91"/>
      <c r="H594" s="91"/>
      <c r="I594" s="91"/>
      <c r="J594" s="91"/>
      <c r="K594" s="91"/>
      <c r="L594" s="91"/>
    </row>
    <row r="595" spans="3:12" ht="14.25" customHeight="1" x14ac:dyDescent="0.2">
      <c r="C595" s="91"/>
      <c r="D595" s="91"/>
      <c r="E595" s="91"/>
      <c r="F595" s="91"/>
      <c r="G595" s="91"/>
      <c r="H595" s="91"/>
      <c r="I595" s="91"/>
      <c r="J595" s="91"/>
      <c r="K595" s="91"/>
      <c r="L595" s="91"/>
    </row>
    <row r="596" spans="3:12" ht="14.25" customHeight="1" x14ac:dyDescent="0.2">
      <c r="C596" s="91"/>
      <c r="D596" s="91"/>
      <c r="E596" s="91"/>
      <c r="F596" s="91"/>
      <c r="G596" s="91"/>
      <c r="H596" s="91"/>
      <c r="I596" s="91"/>
      <c r="J596" s="91"/>
      <c r="K596" s="91"/>
      <c r="L596" s="91"/>
    </row>
    <row r="597" spans="3:12" ht="14.25" customHeight="1" x14ac:dyDescent="0.2">
      <c r="C597" s="91"/>
      <c r="D597" s="91"/>
      <c r="E597" s="91"/>
      <c r="F597" s="91"/>
      <c r="G597" s="91"/>
      <c r="H597" s="91"/>
      <c r="I597" s="91"/>
      <c r="J597" s="91"/>
      <c r="K597" s="91"/>
      <c r="L597" s="91"/>
    </row>
    <row r="598" spans="3:12" ht="14.25" customHeight="1" x14ac:dyDescent="0.2">
      <c r="C598" s="91"/>
      <c r="D598" s="91"/>
      <c r="E598" s="91"/>
      <c r="F598" s="91"/>
      <c r="G598" s="91"/>
      <c r="H598" s="91"/>
      <c r="I598" s="91"/>
      <c r="J598" s="91"/>
      <c r="K598" s="91"/>
      <c r="L598" s="91"/>
    </row>
    <row r="599" spans="3:12" ht="14.25" customHeight="1" x14ac:dyDescent="0.2">
      <c r="C599" s="91"/>
      <c r="D599" s="91"/>
      <c r="E599" s="91"/>
      <c r="F599" s="91"/>
      <c r="G599" s="91"/>
      <c r="H599" s="91"/>
      <c r="I599" s="91"/>
      <c r="J599" s="91"/>
      <c r="K599" s="91"/>
      <c r="L599" s="91"/>
    </row>
    <row r="600" spans="3:12" ht="14.25" customHeight="1" x14ac:dyDescent="0.2">
      <c r="C600" s="91"/>
      <c r="D600" s="91"/>
      <c r="E600" s="91"/>
      <c r="F600" s="91"/>
      <c r="G600" s="91"/>
      <c r="H600" s="91"/>
      <c r="I600" s="91"/>
      <c r="J600" s="91"/>
      <c r="K600" s="91"/>
      <c r="L600" s="91"/>
    </row>
    <row r="601" spans="3:12" ht="14.25" customHeight="1" x14ac:dyDescent="0.2">
      <c r="C601" s="91"/>
      <c r="D601" s="91"/>
      <c r="E601" s="91"/>
      <c r="F601" s="91"/>
      <c r="G601" s="91"/>
      <c r="H601" s="91"/>
      <c r="I601" s="91"/>
      <c r="J601" s="91"/>
      <c r="K601" s="91"/>
      <c r="L601" s="91"/>
    </row>
    <row r="602" spans="3:12" ht="14.25" customHeight="1" x14ac:dyDescent="0.2">
      <c r="C602" s="91"/>
      <c r="D602" s="91"/>
      <c r="E602" s="91"/>
      <c r="F602" s="91"/>
      <c r="G602" s="91"/>
      <c r="H602" s="91"/>
      <c r="I602" s="91"/>
      <c r="J602" s="91"/>
      <c r="K602" s="91"/>
      <c r="L602" s="91"/>
    </row>
    <row r="603" spans="3:12" ht="14.25" customHeight="1" x14ac:dyDescent="0.2">
      <c r="C603" s="91"/>
      <c r="D603" s="91"/>
      <c r="E603" s="91"/>
      <c r="F603" s="91"/>
      <c r="G603" s="91"/>
      <c r="H603" s="91"/>
      <c r="I603" s="91"/>
      <c r="J603" s="91"/>
      <c r="K603" s="91"/>
      <c r="L603" s="91"/>
    </row>
    <row r="604" spans="3:12" ht="14.25" customHeight="1" x14ac:dyDescent="0.2">
      <c r="C604" s="91"/>
      <c r="D604" s="91"/>
      <c r="E604" s="91"/>
      <c r="F604" s="91"/>
      <c r="G604" s="91"/>
      <c r="H604" s="91"/>
      <c r="I604" s="91"/>
      <c r="J604" s="91"/>
      <c r="K604" s="91"/>
      <c r="L604" s="91"/>
    </row>
    <row r="605" spans="3:12" ht="14.25" customHeight="1" x14ac:dyDescent="0.2">
      <c r="C605" s="91"/>
      <c r="D605" s="91"/>
      <c r="E605" s="91"/>
      <c r="F605" s="91"/>
      <c r="G605" s="91"/>
      <c r="H605" s="91"/>
      <c r="I605" s="91"/>
      <c r="J605" s="91"/>
      <c r="K605" s="91"/>
      <c r="L605" s="91"/>
    </row>
    <row r="606" spans="3:12" ht="14.25" customHeight="1" x14ac:dyDescent="0.2">
      <c r="C606" s="91"/>
      <c r="D606" s="91"/>
      <c r="E606" s="91"/>
      <c r="F606" s="91"/>
      <c r="G606" s="91"/>
      <c r="H606" s="91"/>
      <c r="I606" s="91"/>
      <c r="J606" s="91"/>
      <c r="K606" s="91"/>
      <c r="L606" s="91"/>
    </row>
    <row r="607" spans="3:12" ht="14.25" customHeight="1" x14ac:dyDescent="0.2">
      <c r="C607" s="91"/>
      <c r="D607" s="91"/>
      <c r="E607" s="91"/>
      <c r="F607" s="91"/>
      <c r="G607" s="91"/>
      <c r="H607" s="91"/>
      <c r="I607" s="91"/>
      <c r="J607" s="91"/>
      <c r="K607" s="91"/>
      <c r="L607" s="91"/>
    </row>
    <row r="608" spans="3:12" ht="14.25" customHeight="1" x14ac:dyDescent="0.2">
      <c r="C608" s="91"/>
      <c r="D608" s="91"/>
      <c r="E608" s="91"/>
      <c r="F608" s="91"/>
      <c r="G608" s="91"/>
      <c r="H608" s="91"/>
      <c r="I608" s="91"/>
      <c r="J608" s="91"/>
      <c r="K608" s="91"/>
      <c r="L608" s="91"/>
    </row>
    <row r="609" spans="3:12" ht="14.25" customHeight="1" x14ac:dyDescent="0.2">
      <c r="C609" s="91"/>
      <c r="D609" s="91"/>
      <c r="E609" s="91"/>
      <c r="F609" s="91"/>
      <c r="G609" s="91"/>
      <c r="H609" s="91"/>
      <c r="I609" s="91"/>
      <c r="J609" s="91"/>
      <c r="K609" s="91"/>
      <c r="L609" s="91"/>
    </row>
    <row r="610" spans="3:12" ht="14.25" customHeight="1" x14ac:dyDescent="0.2">
      <c r="C610" s="91"/>
      <c r="D610" s="91"/>
      <c r="E610" s="91"/>
      <c r="F610" s="91"/>
      <c r="G610" s="91"/>
      <c r="H610" s="91"/>
      <c r="I610" s="91"/>
      <c r="J610" s="91"/>
      <c r="K610" s="91"/>
      <c r="L610" s="91"/>
    </row>
    <row r="611" spans="3:12" ht="14.25" customHeight="1" x14ac:dyDescent="0.2">
      <c r="C611" s="91"/>
      <c r="D611" s="91"/>
      <c r="E611" s="91"/>
      <c r="F611" s="91"/>
      <c r="G611" s="91"/>
      <c r="H611" s="91"/>
      <c r="I611" s="91"/>
      <c r="J611" s="91"/>
      <c r="K611" s="91"/>
      <c r="L611" s="91"/>
    </row>
    <row r="612" spans="3:12" ht="14.25" customHeight="1" x14ac:dyDescent="0.2">
      <c r="C612" s="91"/>
      <c r="D612" s="91"/>
      <c r="E612" s="91"/>
      <c r="F612" s="91"/>
      <c r="G612" s="91"/>
      <c r="H612" s="91"/>
      <c r="I612" s="91"/>
      <c r="J612" s="91"/>
      <c r="K612" s="91"/>
      <c r="L612" s="91"/>
    </row>
    <row r="613" spans="3:12" ht="14.25" customHeight="1" x14ac:dyDescent="0.2">
      <c r="C613" s="91"/>
      <c r="D613" s="91"/>
      <c r="E613" s="91"/>
      <c r="F613" s="91"/>
      <c r="G613" s="91"/>
      <c r="H613" s="91"/>
      <c r="I613" s="91"/>
      <c r="J613" s="91"/>
      <c r="K613" s="91"/>
      <c r="L613" s="91"/>
    </row>
    <row r="614" spans="3:12" ht="14.25" customHeight="1" x14ac:dyDescent="0.2">
      <c r="C614" s="91"/>
      <c r="D614" s="91"/>
      <c r="E614" s="91"/>
      <c r="F614" s="91"/>
      <c r="G614" s="91"/>
      <c r="H614" s="91"/>
      <c r="I614" s="91"/>
      <c r="J614" s="91"/>
      <c r="K614" s="91"/>
      <c r="L614" s="91"/>
    </row>
    <row r="615" spans="3:12" ht="14.25" customHeight="1" x14ac:dyDescent="0.2">
      <c r="C615" s="91"/>
      <c r="D615" s="91"/>
      <c r="E615" s="91"/>
      <c r="F615" s="91"/>
      <c r="G615" s="91"/>
      <c r="H615" s="91"/>
      <c r="I615" s="91"/>
      <c r="J615" s="91"/>
      <c r="K615" s="91"/>
      <c r="L615" s="91"/>
    </row>
    <row r="616" spans="3:12" ht="14.25" customHeight="1" x14ac:dyDescent="0.2">
      <c r="C616" s="91"/>
      <c r="D616" s="91"/>
      <c r="E616" s="91"/>
      <c r="F616" s="91"/>
      <c r="G616" s="91"/>
      <c r="H616" s="91"/>
      <c r="I616" s="91"/>
      <c r="J616" s="91"/>
      <c r="K616" s="91"/>
      <c r="L616" s="91"/>
    </row>
    <row r="617" spans="3:12" ht="14.25" customHeight="1" x14ac:dyDescent="0.2">
      <c r="C617" s="91"/>
      <c r="D617" s="91"/>
      <c r="E617" s="91"/>
      <c r="F617" s="91"/>
      <c r="G617" s="91"/>
      <c r="H617" s="91"/>
      <c r="I617" s="91"/>
      <c r="J617" s="91"/>
      <c r="K617" s="91"/>
      <c r="L617" s="91"/>
    </row>
    <row r="618" spans="3:12" ht="14.25" customHeight="1" x14ac:dyDescent="0.2">
      <c r="C618" s="91"/>
      <c r="D618" s="91"/>
      <c r="E618" s="91"/>
      <c r="F618" s="91"/>
      <c r="G618" s="91"/>
      <c r="H618" s="91"/>
      <c r="I618" s="91"/>
      <c r="J618" s="91"/>
      <c r="K618" s="91"/>
      <c r="L618" s="91"/>
    </row>
    <row r="619" spans="3:12" ht="14.25" customHeight="1" x14ac:dyDescent="0.2">
      <c r="C619" s="91"/>
      <c r="D619" s="91"/>
      <c r="E619" s="91"/>
      <c r="F619" s="91"/>
      <c r="G619" s="91"/>
      <c r="H619" s="91"/>
      <c r="I619" s="91"/>
      <c r="J619" s="91"/>
      <c r="K619" s="91"/>
      <c r="L619" s="91"/>
    </row>
    <row r="620" spans="3:12" ht="14.25" customHeight="1" x14ac:dyDescent="0.2">
      <c r="C620" s="91"/>
      <c r="D620" s="91"/>
      <c r="E620" s="91"/>
      <c r="F620" s="91"/>
      <c r="G620" s="91"/>
      <c r="H620" s="91"/>
      <c r="I620" s="91"/>
      <c r="J620" s="91"/>
      <c r="K620" s="91"/>
      <c r="L620" s="91"/>
    </row>
    <row r="621" spans="3:12" ht="14.25" customHeight="1" x14ac:dyDescent="0.2">
      <c r="C621" s="91"/>
      <c r="D621" s="91"/>
      <c r="E621" s="91"/>
      <c r="F621" s="91"/>
      <c r="G621" s="91"/>
      <c r="H621" s="91"/>
      <c r="I621" s="91"/>
      <c r="J621" s="91"/>
      <c r="K621" s="91"/>
      <c r="L621" s="91"/>
    </row>
    <row r="622" spans="3:12" ht="14.25" customHeight="1" x14ac:dyDescent="0.2">
      <c r="C622" s="91"/>
      <c r="D622" s="91"/>
      <c r="E622" s="91"/>
      <c r="F622" s="91"/>
      <c r="G622" s="91"/>
      <c r="H622" s="91"/>
      <c r="I622" s="91"/>
      <c r="J622" s="91"/>
      <c r="K622" s="91"/>
      <c r="L622" s="91"/>
    </row>
    <row r="623" spans="3:12" ht="14.25" customHeight="1" x14ac:dyDescent="0.2">
      <c r="C623" s="91"/>
      <c r="D623" s="91"/>
      <c r="E623" s="91"/>
      <c r="F623" s="91"/>
      <c r="G623" s="91"/>
      <c r="H623" s="91"/>
      <c r="I623" s="91"/>
      <c r="J623" s="91"/>
      <c r="K623" s="91"/>
      <c r="L623" s="91"/>
    </row>
    <row r="624" spans="3:12" ht="14.25" customHeight="1" x14ac:dyDescent="0.2">
      <c r="C624" s="91"/>
      <c r="D624" s="91"/>
      <c r="E624" s="91"/>
      <c r="F624" s="91"/>
      <c r="G624" s="91"/>
      <c r="H624" s="91"/>
      <c r="I624" s="91"/>
      <c r="J624" s="91"/>
      <c r="K624" s="91"/>
      <c r="L624" s="91"/>
    </row>
    <row r="625" spans="3:12" ht="14.25" customHeight="1" x14ac:dyDescent="0.2">
      <c r="C625" s="91"/>
      <c r="D625" s="91"/>
      <c r="E625" s="91"/>
      <c r="F625" s="91"/>
      <c r="G625" s="91"/>
      <c r="H625" s="91"/>
      <c r="I625" s="91"/>
      <c r="J625" s="91"/>
      <c r="K625" s="91"/>
      <c r="L625" s="91"/>
    </row>
    <row r="626" spans="3:12" ht="14.25" customHeight="1" x14ac:dyDescent="0.2">
      <c r="C626" s="91"/>
      <c r="D626" s="91"/>
      <c r="E626" s="91"/>
      <c r="F626" s="91"/>
      <c r="G626" s="91"/>
      <c r="H626" s="91"/>
      <c r="I626" s="91"/>
      <c r="J626" s="91"/>
      <c r="K626" s="91"/>
      <c r="L626" s="91"/>
    </row>
    <row r="627" spans="3:12" ht="14.25" customHeight="1" x14ac:dyDescent="0.2">
      <c r="C627" s="91"/>
      <c r="D627" s="91"/>
      <c r="E627" s="91"/>
      <c r="F627" s="91"/>
      <c r="G627" s="91"/>
      <c r="H627" s="91"/>
      <c r="I627" s="91"/>
      <c r="J627" s="91"/>
      <c r="K627" s="91"/>
      <c r="L627" s="91"/>
    </row>
    <row r="628" spans="3:12" ht="14.25" customHeight="1" x14ac:dyDescent="0.2">
      <c r="C628" s="91"/>
      <c r="D628" s="91"/>
      <c r="E628" s="91"/>
      <c r="F628" s="91"/>
      <c r="G628" s="91"/>
      <c r="H628" s="91"/>
      <c r="I628" s="91"/>
      <c r="J628" s="91"/>
      <c r="K628" s="91"/>
      <c r="L628" s="91"/>
    </row>
    <row r="629" spans="3:12" ht="14.25" customHeight="1" x14ac:dyDescent="0.2">
      <c r="C629" s="91"/>
      <c r="D629" s="91"/>
      <c r="E629" s="91"/>
      <c r="F629" s="91"/>
      <c r="G629" s="91"/>
      <c r="H629" s="91"/>
      <c r="I629" s="91"/>
      <c r="J629" s="91"/>
      <c r="K629" s="91"/>
      <c r="L629" s="91"/>
    </row>
    <row r="630" spans="3:12" ht="14.25" customHeight="1" x14ac:dyDescent="0.2">
      <c r="C630" s="91"/>
      <c r="D630" s="91"/>
      <c r="E630" s="91"/>
      <c r="F630" s="91"/>
      <c r="G630" s="91"/>
      <c r="H630" s="91"/>
      <c r="I630" s="91"/>
      <c r="J630" s="91"/>
      <c r="K630" s="91"/>
      <c r="L630" s="91"/>
    </row>
    <row r="631" spans="3:12" ht="14.25" customHeight="1" x14ac:dyDescent="0.2">
      <c r="C631" s="91"/>
      <c r="D631" s="91"/>
      <c r="E631" s="91"/>
      <c r="F631" s="91"/>
      <c r="G631" s="91"/>
      <c r="H631" s="91"/>
      <c r="I631" s="91"/>
      <c r="J631" s="91"/>
      <c r="K631" s="91"/>
      <c r="L631" s="91"/>
    </row>
    <row r="632" spans="3:12" ht="14.25" customHeight="1" x14ac:dyDescent="0.2">
      <c r="C632" s="91"/>
      <c r="D632" s="91"/>
      <c r="E632" s="91"/>
      <c r="F632" s="91"/>
      <c r="G632" s="91"/>
      <c r="H632" s="91"/>
      <c r="I632" s="91"/>
      <c r="J632" s="91"/>
      <c r="K632" s="91"/>
      <c r="L632" s="91"/>
    </row>
    <row r="633" spans="3:12" ht="14.25" customHeight="1" x14ac:dyDescent="0.2">
      <c r="C633" s="91"/>
      <c r="D633" s="91"/>
      <c r="E633" s="91"/>
      <c r="F633" s="91"/>
      <c r="G633" s="91"/>
      <c r="H633" s="91"/>
      <c r="I633" s="91"/>
      <c r="J633" s="91"/>
      <c r="K633" s="91"/>
      <c r="L633" s="91"/>
    </row>
    <row r="634" spans="3:12" ht="14.25" customHeight="1" x14ac:dyDescent="0.2">
      <c r="C634" s="91"/>
      <c r="D634" s="91"/>
      <c r="E634" s="91"/>
      <c r="F634" s="91"/>
      <c r="G634" s="91"/>
      <c r="H634" s="91"/>
      <c r="I634" s="91"/>
      <c r="J634" s="91"/>
      <c r="K634" s="91"/>
      <c r="L634" s="91"/>
    </row>
    <row r="635" spans="3:12" ht="14.25" customHeight="1" x14ac:dyDescent="0.2">
      <c r="C635" s="91"/>
      <c r="D635" s="91"/>
      <c r="E635" s="91"/>
      <c r="F635" s="91"/>
      <c r="G635" s="91"/>
      <c r="H635" s="91"/>
      <c r="I635" s="91"/>
      <c r="J635" s="91"/>
      <c r="K635" s="91"/>
      <c r="L635" s="91"/>
    </row>
    <row r="636" spans="3:12" ht="14.25" customHeight="1" x14ac:dyDescent="0.2">
      <c r="C636" s="91"/>
      <c r="D636" s="91"/>
      <c r="E636" s="91"/>
      <c r="F636" s="91"/>
      <c r="G636" s="91"/>
      <c r="H636" s="91"/>
      <c r="I636" s="91"/>
      <c r="J636" s="91"/>
      <c r="K636" s="91"/>
      <c r="L636" s="91"/>
    </row>
    <row r="637" spans="3:12" ht="14.25" customHeight="1" x14ac:dyDescent="0.2">
      <c r="C637" s="91"/>
      <c r="D637" s="91"/>
      <c r="E637" s="91"/>
      <c r="F637" s="91"/>
      <c r="G637" s="91"/>
      <c r="H637" s="91"/>
      <c r="I637" s="91"/>
      <c r="J637" s="91"/>
      <c r="K637" s="91"/>
      <c r="L637" s="91"/>
    </row>
    <row r="638" spans="3:12" ht="14.25" customHeight="1" x14ac:dyDescent="0.2">
      <c r="C638" s="91"/>
      <c r="D638" s="91"/>
      <c r="E638" s="91"/>
      <c r="F638" s="91"/>
      <c r="G638" s="91"/>
      <c r="H638" s="91"/>
      <c r="I638" s="91"/>
      <c r="J638" s="91"/>
      <c r="K638" s="91"/>
      <c r="L638" s="91"/>
    </row>
    <row r="639" spans="3:12" ht="14.25" customHeight="1" x14ac:dyDescent="0.2">
      <c r="C639" s="91"/>
      <c r="D639" s="91"/>
      <c r="E639" s="91"/>
      <c r="F639" s="91"/>
      <c r="G639" s="91"/>
      <c r="H639" s="91"/>
      <c r="I639" s="91"/>
      <c r="J639" s="91"/>
      <c r="K639" s="91"/>
      <c r="L639" s="91"/>
    </row>
    <row r="640" spans="3:12" ht="14.25" customHeight="1" x14ac:dyDescent="0.2">
      <c r="C640" s="91"/>
      <c r="D640" s="91"/>
      <c r="E640" s="91"/>
      <c r="F640" s="91"/>
      <c r="G640" s="91"/>
      <c r="H640" s="91"/>
      <c r="I640" s="91"/>
      <c r="J640" s="91"/>
      <c r="K640" s="91"/>
      <c r="L640" s="91"/>
    </row>
    <row r="641" spans="3:12" ht="14.25" customHeight="1" x14ac:dyDescent="0.2">
      <c r="C641" s="91"/>
      <c r="D641" s="91"/>
      <c r="E641" s="91"/>
      <c r="F641" s="91"/>
      <c r="G641" s="91"/>
      <c r="H641" s="91"/>
      <c r="I641" s="91"/>
      <c r="J641" s="91"/>
      <c r="K641" s="91"/>
      <c r="L641" s="91"/>
    </row>
    <row r="642" spans="3:12" ht="14.25" customHeight="1" x14ac:dyDescent="0.2">
      <c r="C642" s="91"/>
      <c r="D642" s="91"/>
      <c r="E642" s="91"/>
      <c r="F642" s="91"/>
      <c r="G642" s="91"/>
      <c r="H642" s="91"/>
      <c r="I642" s="91"/>
      <c r="J642" s="91"/>
      <c r="K642" s="91"/>
      <c r="L642" s="91"/>
    </row>
    <row r="643" spans="3:12" ht="14.25" customHeight="1" x14ac:dyDescent="0.2">
      <c r="C643" s="91"/>
      <c r="D643" s="91"/>
      <c r="E643" s="91"/>
      <c r="F643" s="91"/>
      <c r="G643" s="91"/>
      <c r="H643" s="91"/>
      <c r="I643" s="91"/>
      <c r="J643" s="91"/>
      <c r="K643" s="91"/>
      <c r="L643" s="91"/>
    </row>
    <row r="644" spans="3:12" ht="14.25" customHeight="1" x14ac:dyDescent="0.2">
      <c r="C644" s="91"/>
      <c r="D644" s="91"/>
      <c r="E644" s="91"/>
      <c r="F644" s="91"/>
      <c r="G644" s="91"/>
      <c r="H644" s="91"/>
      <c r="I644" s="91"/>
      <c r="J644" s="91"/>
      <c r="K644" s="91"/>
      <c r="L644" s="91"/>
    </row>
    <row r="645" spans="3:12" ht="14.25" customHeight="1" x14ac:dyDescent="0.2">
      <c r="C645" s="91"/>
      <c r="D645" s="91"/>
      <c r="E645" s="91"/>
      <c r="F645" s="91"/>
      <c r="G645" s="91"/>
      <c r="H645" s="91"/>
      <c r="I645" s="91"/>
      <c r="J645" s="91"/>
      <c r="K645" s="91"/>
      <c r="L645" s="91"/>
    </row>
    <row r="646" spans="3:12" ht="14.25" customHeight="1" x14ac:dyDescent="0.2">
      <c r="C646" s="91"/>
      <c r="D646" s="91"/>
      <c r="E646" s="91"/>
      <c r="F646" s="91"/>
      <c r="G646" s="91"/>
      <c r="H646" s="91"/>
      <c r="I646" s="91"/>
      <c r="J646" s="91"/>
      <c r="K646" s="91"/>
      <c r="L646" s="91"/>
    </row>
    <row r="647" spans="3:12" ht="14.25" customHeight="1" x14ac:dyDescent="0.2">
      <c r="C647" s="91"/>
      <c r="D647" s="91"/>
      <c r="E647" s="91"/>
      <c r="F647" s="91"/>
      <c r="G647" s="91"/>
      <c r="H647" s="91"/>
      <c r="I647" s="91"/>
      <c r="J647" s="91"/>
      <c r="K647" s="91"/>
      <c r="L647" s="91"/>
    </row>
    <row r="648" spans="3:12" ht="14.25" customHeight="1" x14ac:dyDescent="0.2">
      <c r="C648" s="91"/>
      <c r="D648" s="91"/>
      <c r="E648" s="91"/>
      <c r="F648" s="91"/>
      <c r="G648" s="91"/>
      <c r="H648" s="91"/>
      <c r="I648" s="91"/>
      <c r="J648" s="91"/>
      <c r="K648" s="91"/>
      <c r="L648" s="91"/>
    </row>
    <row r="649" spans="3:12" ht="14.25" customHeight="1" x14ac:dyDescent="0.2">
      <c r="C649" s="91"/>
      <c r="D649" s="91"/>
      <c r="E649" s="91"/>
      <c r="F649" s="91"/>
      <c r="G649" s="91"/>
      <c r="H649" s="91"/>
      <c r="I649" s="91"/>
      <c r="J649" s="91"/>
      <c r="K649" s="91"/>
      <c r="L649" s="91"/>
    </row>
    <row r="650" spans="3:12" ht="14.25" customHeight="1" x14ac:dyDescent="0.2">
      <c r="C650" s="91"/>
      <c r="D650" s="91"/>
      <c r="E650" s="91"/>
      <c r="F650" s="91"/>
      <c r="G650" s="91"/>
      <c r="H650" s="91"/>
      <c r="I650" s="91"/>
      <c r="J650" s="91"/>
      <c r="K650" s="91"/>
      <c r="L650" s="91"/>
    </row>
    <row r="651" spans="3:12" ht="14.25" customHeight="1" x14ac:dyDescent="0.2">
      <c r="C651" s="91"/>
      <c r="D651" s="91"/>
      <c r="E651" s="91"/>
      <c r="F651" s="91"/>
      <c r="G651" s="91"/>
      <c r="H651" s="91"/>
      <c r="I651" s="91"/>
      <c r="J651" s="91"/>
      <c r="K651" s="91"/>
      <c r="L651" s="91"/>
    </row>
    <row r="652" spans="3:12" ht="14.25" customHeight="1" x14ac:dyDescent="0.2">
      <c r="C652" s="91"/>
      <c r="D652" s="91"/>
      <c r="E652" s="91"/>
      <c r="F652" s="91"/>
      <c r="G652" s="91"/>
      <c r="H652" s="91"/>
      <c r="I652" s="91"/>
      <c r="J652" s="91"/>
      <c r="K652" s="91"/>
      <c r="L652" s="91"/>
    </row>
    <row r="653" spans="3:12" ht="14.25" customHeight="1" x14ac:dyDescent="0.2">
      <c r="C653" s="91"/>
      <c r="D653" s="91"/>
      <c r="E653" s="91"/>
      <c r="F653" s="91"/>
      <c r="G653" s="91"/>
      <c r="H653" s="91"/>
      <c r="I653" s="91"/>
      <c r="J653" s="91"/>
      <c r="K653" s="91"/>
      <c r="L653" s="91"/>
    </row>
    <row r="654" spans="3:12" ht="14.25" customHeight="1" x14ac:dyDescent="0.2">
      <c r="C654" s="91"/>
      <c r="D654" s="91"/>
      <c r="E654" s="91"/>
      <c r="F654" s="91"/>
      <c r="G654" s="91"/>
      <c r="H654" s="91"/>
      <c r="I654" s="91"/>
      <c r="J654" s="91"/>
      <c r="K654" s="91"/>
      <c r="L654" s="91"/>
    </row>
    <row r="655" spans="3:12" ht="14.25" customHeight="1" x14ac:dyDescent="0.2">
      <c r="C655" s="91"/>
      <c r="D655" s="91"/>
      <c r="E655" s="91"/>
      <c r="F655" s="91"/>
      <c r="G655" s="91"/>
      <c r="H655" s="91"/>
      <c r="I655" s="91"/>
      <c r="J655" s="91"/>
      <c r="K655" s="91"/>
      <c r="L655" s="91"/>
    </row>
    <row r="656" spans="3:12" ht="14.25" customHeight="1" x14ac:dyDescent="0.2">
      <c r="C656" s="91"/>
      <c r="D656" s="91"/>
      <c r="E656" s="91"/>
      <c r="F656" s="91"/>
      <c r="G656" s="91"/>
      <c r="H656" s="91"/>
      <c r="I656" s="91"/>
      <c r="J656" s="91"/>
      <c r="K656" s="91"/>
      <c r="L656" s="91"/>
    </row>
    <row r="657" spans="3:12" ht="14.25" customHeight="1" x14ac:dyDescent="0.2">
      <c r="C657" s="91"/>
      <c r="D657" s="91"/>
      <c r="E657" s="91"/>
      <c r="F657" s="91"/>
      <c r="G657" s="91"/>
      <c r="H657" s="91"/>
      <c r="I657" s="91"/>
      <c r="J657" s="91"/>
      <c r="K657" s="91"/>
      <c r="L657" s="91"/>
    </row>
    <row r="658" spans="3:12" ht="14.25" customHeight="1" x14ac:dyDescent="0.2">
      <c r="C658" s="91"/>
      <c r="D658" s="91"/>
      <c r="E658" s="91"/>
      <c r="F658" s="91"/>
      <c r="G658" s="91"/>
      <c r="H658" s="91"/>
      <c r="I658" s="91"/>
      <c r="J658" s="91"/>
      <c r="K658" s="91"/>
      <c r="L658" s="91"/>
    </row>
    <row r="659" spans="3:12" ht="14.25" customHeight="1" x14ac:dyDescent="0.2">
      <c r="C659" s="91"/>
      <c r="D659" s="91"/>
      <c r="E659" s="91"/>
      <c r="F659" s="91"/>
      <c r="G659" s="91"/>
      <c r="H659" s="91"/>
      <c r="I659" s="91"/>
      <c r="J659" s="91"/>
      <c r="K659" s="91"/>
      <c r="L659" s="91"/>
    </row>
    <row r="660" spans="3:12" ht="14.25" customHeight="1" x14ac:dyDescent="0.2">
      <c r="C660" s="91"/>
      <c r="D660" s="91"/>
      <c r="E660" s="91"/>
      <c r="F660" s="91"/>
      <c r="G660" s="91"/>
      <c r="H660" s="91"/>
      <c r="I660" s="91"/>
      <c r="J660" s="91"/>
      <c r="K660" s="91"/>
      <c r="L660" s="91"/>
    </row>
    <row r="661" spans="3:12" ht="14.25" customHeight="1" x14ac:dyDescent="0.2">
      <c r="C661" s="91"/>
      <c r="D661" s="91"/>
      <c r="E661" s="91"/>
      <c r="F661" s="91"/>
      <c r="G661" s="91"/>
      <c r="H661" s="91"/>
      <c r="I661" s="91"/>
      <c r="J661" s="91"/>
      <c r="K661" s="91"/>
      <c r="L661" s="91"/>
    </row>
    <row r="662" spans="3:12" ht="14.25" customHeight="1" x14ac:dyDescent="0.2">
      <c r="C662" s="91"/>
      <c r="D662" s="91"/>
      <c r="E662" s="91"/>
      <c r="F662" s="91"/>
      <c r="G662" s="91"/>
      <c r="H662" s="91"/>
      <c r="I662" s="91"/>
      <c r="J662" s="91"/>
      <c r="K662" s="91"/>
      <c r="L662" s="91"/>
    </row>
    <row r="663" spans="3:12" ht="14.25" customHeight="1" x14ac:dyDescent="0.2">
      <c r="C663" s="91"/>
      <c r="D663" s="91"/>
      <c r="E663" s="91"/>
      <c r="F663" s="91"/>
      <c r="G663" s="91"/>
      <c r="H663" s="91"/>
      <c r="I663" s="91"/>
      <c r="J663" s="91"/>
      <c r="K663" s="91"/>
      <c r="L663" s="91"/>
    </row>
    <row r="664" spans="3:12" ht="14.25" customHeight="1" x14ac:dyDescent="0.2">
      <c r="C664" s="91"/>
      <c r="D664" s="91"/>
      <c r="E664" s="91"/>
      <c r="F664" s="91"/>
      <c r="G664" s="91"/>
      <c r="H664" s="91"/>
      <c r="I664" s="91"/>
      <c r="J664" s="91"/>
      <c r="K664" s="91"/>
      <c r="L664" s="91"/>
    </row>
    <row r="665" spans="3:12" ht="14.25" customHeight="1" x14ac:dyDescent="0.2">
      <c r="C665" s="91"/>
      <c r="D665" s="91"/>
      <c r="E665" s="91"/>
      <c r="F665" s="91"/>
      <c r="G665" s="91"/>
      <c r="H665" s="91"/>
      <c r="I665" s="91"/>
      <c r="J665" s="91"/>
      <c r="K665" s="91"/>
      <c r="L665" s="91"/>
    </row>
    <row r="666" spans="3:12" ht="14.25" customHeight="1" x14ac:dyDescent="0.2">
      <c r="C666" s="91"/>
      <c r="D666" s="91"/>
      <c r="E666" s="91"/>
      <c r="F666" s="91"/>
      <c r="G666" s="91"/>
      <c r="H666" s="91"/>
      <c r="I666" s="91"/>
      <c r="J666" s="91"/>
      <c r="K666" s="91"/>
      <c r="L666" s="91"/>
    </row>
    <row r="667" spans="3:12" ht="14.25" customHeight="1" x14ac:dyDescent="0.2">
      <c r="C667" s="91"/>
      <c r="D667" s="91"/>
      <c r="E667" s="91"/>
      <c r="F667" s="91"/>
      <c r="G667" s="91"/>
      <c r="H667" s="91"/>
      <c r="I667" s="91"/>
      <c r="J667" s="91"/>
      <c r="K667" s="91"/>
      <c r="L667" s="91"/>
    </row>
    <row r="668" spans="3:12" ht="14.25" customHeight="1" x14ac:dyDescent="0.2">
      <c r="C668" s="91"/>
      <c r="D668" s="91"/>
      <c r="E668" s="91"/>
      <c r="F668" s="91"/>
      <c r="G668" s="91"/>
      <c r="H668" s="91"/>
      <c r="I668" s="91"/>
      <c r="J668" s="91"/>
      <c r="K668" s="91"/>
      <c r="L668" s="91"/>
    </row>
    <row r="669" spans="3:12" ht="14.25" customHeight="1" x14ac:dyDescent="0.2">
      <c r="C669" s="91"/>
      <c r="D669" s="91"/>
      <c r="E669" s="91"/>
      <c r="F669" s="91"/>
      <c r="G669" s="91"/>
      <c r="H669" s="91"/>
      <c r="I669" s="91"/>
      <c r="J669" s="91"/>
      <c r="K669" s="91"/>
      <c r="L669" s="91"/>
    </row>
    <row r="670" spans="3:12" ht="14.25" customHeight="1" x14ac:dyDescent="0.2">
      <c r="C670" s="91"/>
      <c r="D670" s="91"/>
      <c r="E670" s="91"/>
      <c r="F670" s="91"/>
      <c r="G670" s="91"/>
      <c r="H670" s="91"/>
      <c r="I670" s="91"/>
      <c r="J670" s="91"/>
      <c r="K670" s="91"/>
      <c r="L670" s="91"/>
    </row>
    <row r="671" spans="3:12" ht="14.25" customHeight="1" x14ac:dyDescent="0.2">
      <c r="C671" s="91"/>
      <c r="D671" s="91"/>
      <c r="E671" s="91"/>
      <c r="F671" s="91"/>
      <c r="G671" s="91"/>
      <c r="H671" s="91"/>
      <c r="I671" s="91"/>
      <c r="J671" s="91"/>
      <c r="K671" s="91"/>
      <c r="L671" s="91"/>
    </row>
    <row r="672" spans="3:12" ht="14.25" customHeight="1" x14ac:dyDescent="0.2">
      <c r="C672" s="91"/>
      <c r="D672" s="91"/>
      <c r="E672" s="91"/>
      <c r="F672" s="91"/>
      <c r="G672" s="91"/>
      <c r="H672" s="91"/>
      <c r="I672" s="91"/>
      <c r="J672" s="91"/>
      <c r="K672" s="91"/>
      <c r="L672" s="91"/>
    </row>
    <row r="673" spans="3:12" ht="14.25" customHeight="1" x14ac:dyDescent="0.2">
      <c r="C673" s="91"/>
      <c r="D673" s="91"/>
      <c r="E673" s="91"/>
      <c r="F673" s="91"/>
      <c r="G673" s="91"/>
      <c r="H673" s="91"/>
      <c r="I673" s="91"/>
      <c r="J673" s="91"/>
      <c r="K673" s="91"/>
      <c r="L673" s="91"/>
    </row>
    <row r="674" spans="3:12" ht="14.25" customHeight="1" x14ac:dyDescent="0.2">
      <c r="C674" s="91"/>
      <c r="D674" s="91"/>
      <c r="E674" s="91"/>
      <c r="F674" s="91"/>
      <c r="G674" s="91"/>
      <c r="H674" s="91"/>
      <c r="I674" s="91"/>
      <c r="J674" s="91"/>
      <c r="K674" s="91"/>
      <c r="L674" s="91"/>
    </row>
    <row r="675" spans="3:12" ht="14.25" customHeight="1" x14ac:dyDescent="0.2">
      <c r="C675" s="91"/>
      <c r="D675" s="91"/>
      <c r="E675" s="91"/>
      <c r="F675" s="91"/>
      <c r="G675" s="91"/>
      <c r="H675" s="91"/>
      <c r="I675" s="91"/>
      <c r="J675" s="91"/>
      <c r="K675" s="91"/>
      <c r="L675" s="91"/>
    </row>
    <row r="676" spans="3:12" ht="14.25" customHeight="1" x14ac:dyDescent="0.2">
      <c r="C676" s="91"/>
      <c r="D676" s="91"/>
      <c r="E676" s="91"/>
      <c r="F676" s="91"/>
      <c r="G676" s="91"/>
      <c r="H676" s="91"/>
      <c r="I676" s="91"/>
      <c r="J676" s="91"/>
      <c r="K676" s="91"/>
      <c r="L676" s="91"/>
    </row>
    <row r="677" spans="3:12" ht="14.25" customHeight="1" x14ac:dyDescent="0.2">
      <c r="C677" s="91"/>
      <c r="D677" s="91"/>
      <c r="E677" s="91"/>
      <c r="F677" s="91"/>
      <c r="G677" s="91"/>
      <c r="H677" s="91"/>
      <c r="I677" s="91"/>
      <c r="J677" s="91"/>
      <c r="K677" s="91"/>
      <c r="L677" s="91"/>
    </row>
    <row r="678" spans="3:12" ht="14.25" customHeight="1" x14ac:dyDescent="0.2">
      <c r="C678" s="91"/>
      <c r="D678" s="91"/>
      <c r="E678" s="91"/>
      <c r="F678" s="91"/>
      <c r="G678" s="91"/>
      <c r="H678" s="91"/>
      <c r="I678" s="91"/>
      <c r="J678" s="91"/>
      <c r="K678" s="91"/>
      <c r="L678" s="91"/>
    </row>
    <row r="679" spans="3:12" ht="14.25" customHeight="1" x14ac:dyDescent="0.2">
      <c r="C679" s="91"/>
      <c r="D679" s="91"/>
      <c r="E679" s="91"/>
      <c r="F679" s="91"/>
      <c r="G679" s="91"/>
      <c r="H679" s="91"/>
      <c r="I679" s="91"/>
      <c r="J679" s="91"/>
      <c r="K679" s="91"/>
      <c r="L679" s="91"/>
    </row>
    <row r="680" spans="3:12" ht="14.25" customHeight="1" x14ac:dyDescent="0.2">
      <c r="C680" s="91"/>
      <c r="D680" s="91"/>
      <c r="E680" s="91"/>
      <c r="F680" s="91"/>
      <c r="G680" s="91"/>
      <c r="H680" s="91"/>
      <c r="I680" s="91"/>
      <c r="J680" s="91"/>
      <c r="K680" s="91"/>
      <c r="L680" s="91"/>
    </row>
    <row r="681" spans="3:12" ht="14.25" customHeight="1" x14ac:dyDescent="0.2">
      <c r="C681" s="91"/>
      <c r="D681" s="91"/>
      <c r="E681" s="91"/>
      <c r="F681" s="91"/>
      <c r="G681" s="91"/>
      <c r="H681" s="91"/>
      <c r="I681" s="91"/>
      <c r="J681" s="91"/>
      <c r="K681" s="91"/>
      <c r="L681" s="91"/>
    </row>
    <row r="682" spans="3:12" ht="14.25" customHeight="1" x14ac:dyDescent="0.2">
      <c r="C682" s="91"/>
      <c r="D682" s="91"/>
      <c r="E682" s="91"/>
      <c r="F682" s="91"/>
      <c r="G682" s="91"/>
      <c r="H682" s="91"/>
      <c r="I682" s="91"/>
      <c r="J682" s="91"/>
      <c r="K682" s="91"/>
      <c r="L682" s="91"/>
    </row>
    <row r="683" spans="3:12" ht="14.25" customHeight="1" x14ac:dyDescent="0.2">
      <c r="C683" s="91"/>
      <c r="D683" s="91"/>
      <c r="E683" s="91"/>
      <c r="F683" s="91"/>
      <c r="G683" s="91"/>
      <c r="H683" s="91"/>
      <c r="I683" s="91"/>
      <c r="J683" s="91"/>
      <c r="K683" s="91"/>
      <c r="L683" s="91"/>
    </row>
    <row r="684" spans="3:12" ht="14.25" customHeight="1" x14ac:dyDescent="0.2">
      <c r="C684" s="91"/>
      <c r="D684" s="91"/>
      <c r="E684" s="91"/>
      <c r="F684" s="91"/>
      <c r="G684" s="91"/>
      <c r="H684" s="91"/>
      <c r="I684" s="91"/>
      <c r="J684" s="91"/>
      <c r="K684" s="91"/>
      <c r="L684" s="91"/>
    </row>
    <row r="685" spans="3:12" ht="14.25" customHeight="1" x14ac:dyDescent="0.2">
      <c r="C685" s="91"/>
      <c r="D685" s="91"/>
      <c r="E685" s="91"/>
      <c r="F685" s="91"/>
      <c r="G685" s="91"/>
      <c r="H685" s="91"/>
      <c r="I685" s="91"/>
      <c r="J685" s="91"/>
      <c r="K685" s="91"/>
      <c r="L685" s="91"/>
    </row>
    <row r="686" spans="3:12" ht="14.25" customHeight="1" x14ac:dyDescent="0.2">
      <c r="C686" s="91"/>
      <c r="D686" s="91"/>
      <c r="E686" s="91"/>
      <c r="F686" s="91"/>
      <c r="G686" s="91"/>
      <c r="H686" s="91"/>
      <c r="I686" s="91"/>
      <c r="J686" s="91"/>
      <c r="K686" s="91"/>
      <c r="L686" s="91"/>
    </row>
    <row r="687" spans="3:12" ht="14.25" customHeight="1" x14ac:dyDescent="0.2">
      <c r="C687" s="91"/>
      <c r="D687" s="91"/>
      <c r="E687" s="91"/>
      <c r="F687" s="91"/>
      <c r="G687" s="91"/>
      <c r="H687" s="91"/>
      <c r="I687" s="91"/>
      <c r="J687" s="91"/>
      <c r="K687" s="91"/>
      <c r="L687" s="91"/>
    </row>
    <row r="688" spans="3:12" ht="14.25" customHeight="1" x14ac:dyDescent="0.2">
      <c r="C688" s="91"/>
      <c r="D688" s="91"/>
      <c r="E688" s="91"/>
      <c r="F688" s="91"/>
      <c r="G688" s="91"/>
      <c r="H688" s="91"/>
      <c r="I688" s="91"/>
      <c r="J688" s="91"/>
      <c r="K688" s="91"/>
      <c r="L688" s="91"/>
    </row>
    <row r="689" spans="3:12" ht="14.25" customHeight="1" x14ac:dyDescent="0.2">
      <c r="C689" s="91"/>
      <c r="D689" s="91"/>
      <c r="E689" s="91"/>
      <c r="F689" s="91"/>
      <c r="G689" s="91"/>
      <c r="H689" s="91"/>
      <c r="I689" s="91"/>
      <c r="J689" s="91"/>
      <c r="K689" s="91"/>
      <c r="L689" s="91"/>
    </row>
    <row r="690" spans="3:12" ht="14.25" customHeight="1" x14ac:dyDescent="0.2">
      <c r="C690" s="91"/>
      <c r="D690" s="91"/>
      <c r="E690" s="91"/>
      <c r="F690" s="91"/>
      <c r="G690" s="91"/>
      <c r="H690" s="91"/>
      <c r="I690" s="91"/>
      <c r="J690" s="91"/>
      <c r="K690" s="91"/>
      <c r="L690" s="91"/>
    </row>
    <row r="691" spans="3:12" ht="14.25" customHeight="1" x14ac:dyDescent="0.2">
      <c r="C691" s="91"/>
      <c r="D691" s="91"/>
      <c r="E691" s="91"/>
      <c r="F691" s="91"/>
      <c r="G691" s="91"/>
      <c r="H691" s="91"/>
      <c r="I691" s="91"/>
      <c r="J691" s="91"/>
      <c r="K691" s="91"/>
      <c r="L691" s="91"/>
    </row>
    <row r="692" spans="3:12" ht="14.25" customHeight="1" x14ac:dyDescent="0.2">
      <c r="C692" s="91"/>
      <c r="D692" s="91"/>
      <c r="E692" s="91"/>
      <c r="F692" s="91"/>
      <c r="G692" s="91"/>
      <c r="H692" s="91"/>
      <c r="I692" s="91"/>
      <c r="J692" s="91"/>
      <c r="K692" s="91"/>
      <c r="L692" s="91"/>
    </row>
    <row r="693" spans="3:12" ht="14.25" customHeight="1" x14ac:dyDescent="0.2">
      <c r="C693" s="91"/>
      <c r="D693" s="91"/>
      <c r="E693" s="91"/>
      <c r="F693" s="91"/>
      <c r="G693" s="91"/>
      <c r="H693" s="91"/>
      <c r="I693" s="91"/>
      <c r="J693" s="91"/>
      <c r="K693" s="91"/>
      <c r="L693" s="91"/>
    </row>
    <row r="694" spans="3:12" ht="14.25" customHeight="1" x14ac:dyDescent="0.2">
      <c r="C694" s="91"/>
      <c r="D694" s="91"/>
      <c r="E694" s="91"/>
      <c r="F694" s="91"/>
      <c r="G694" s="91"/>
      <c r="H694" s="91"/>
      <c r="I694" s="91"/>
      <c r="J694" s="91"/>
      <c r="K694" s="91"/>
      <c r="L694" s="91"/>
    </row>
    <row r="695" spans="3:12" ht="14.25" customHeight="1" x14ac:dyDescent="0.2">
      <c r="C695" s="91"/>
      <c r="D695" s="91"/>
      <c r="E695" s="91"/>
      <c r="F695" s="91"/>
      <c r="G695" s="91"/>
      <c r="H695" s="91"/>
      <c r="I695" s="91"/>
      <c r="J695" s="91"/>
      <c r="K695" s="91"/>
      <c r="L695" s="91"/>
    </row>
    <row r="696" spans="3:12" ht="14.25" customHeight="1" x14ac:dyDescent="0.2">
      <c r="C696" s="91"/>
      <c r="D696" s="91"/>
      <c r="E696" s="91"/>
      <c r="F696" s="91"/>
      <c r="G696" s="91"/>
      <c r="H696" s="91"/>
      <c r="I696" s="91"/>
      <c r="J696" s="91"/>
      <c r="K696" s="91"/>
      <c r="L696" s="91"/>
    </row>
    <row r="697" spans="3:12" ht="14.25" customHeight="1" x14ac:dyDescent="0.2">
      <c r="C697" s="91"/>
      <c r="D697" s="91"/>
      <c r="E697" s="91"/>
      <c r="F697" s="91"/>
      <c r="G697" s="91"/>
      <c r="H697" s="91"/>
      <c r="I697" s="91"/>
      <c r="J697" s="91"/>
      <c r="K697" s="91"/>
      <c r="L697" s="91"/>
    </row>
    <row r="698" spans="3:12" ht="14.25" customHeight="1" x14ac:dyDescent="0.2">
      <c r="C698" s="91"/>
      <c r="D698" s="91"/>
      <c r="E698" s="91"/>
      <c r="F698" s="91"/>
      <c r="G698" s="91"/>
      <c r="H698" s="91"/>
      <c r="I698" s="91"/>
      <c r="J698" s="91"/>
      <c r="K698" s="91"/>
      <c r="L698" s="91"/>
    </row>
    <row r="699" spans="3:12" ht="14.25" customHeight="1" x14ac:dyDescent="0.2">
      <c r="C699" s="91"/>
      <c r="D699" s="91"/>
      <c r="E699" s="91"/>
      <c r="F699" s="91"/>
      <c r="G699" s="91"/>
      <c r="H699" s="91"/>
      <c r="I699" s="91"/>
      <c r="J699" s="91"/>
      <c r="K699" s="91"/>
      <c r="L699" s="91"/>
    </row>
    <row r="700" spans="3:12" ht="14.25" customHeight="1" x14ac:dyDescent="0.2">
      <c r="C700" s="91"/>
      <c r="D700" s="91"/>
      <c r="E700" s="91"/>
      <c r="F700" s="91"/>
      <c r="G700" s="91"/>
      <c r="H700" s="91"/>
      <c r="I700" s="91"/>
      <c r="J700" s="91"/>
      <c r="K700" s="91"/>
      <c r="L700" s="91"/>
    </row>
    <row r="701" spans="3:12" ht="14.25" customHeight="1" x14ac:dyDescent="0.2">
      <c r="C701" s="91"/>
      <c r="D701" s="91"/>
      <c r="E701" s="91"/>
      <c r="F701" s="91"/>
      <c r="G701" s="91"/>
      <c r="H701" s="91"/>
      <c r="I701" s="91"/>
      <c r="J701" s="91"/>
      <c r="K701" s="91"/>
      <c r="L701" s="91"/>
    </row>
    <row r="702" spans="3:12" ht="14.25" customHeight="1" x14ac:dyDescent="0.2">
      <c r="C702" s="91"/>
      <c r="D702" s="91"/>
      <c r="E702" s="91"/>
      <c r="F702" s="91"/>
      <c r="G702" s="91"/>
      <c r="H702" s="91"/>
      <c r="I702" s="91"/>
      <c r="J702" s="91"/>
      <c r="K702" s="91"/>
      <c r="L702" s="91"/>
    </row>
    <row r="703" spans="3:12" ht="14.25" customHeight="1" x14ac:dyDescent="0.2">
      <c r="C703" s="91"/>
      <c r="D703" s="91"/>
      <c r="E703" s="91"/>
      <c r="F703" s="91"/>
      <c r="G703" s="91"/>
      <c r="H703" s="91"/>
      <c r="I703" s="91"/>
      <c r="J703" s="91"/>
      <c r="K703" s="91"/>
      <c r="L703" s="91"/>
    </row>
    <row r="704" spans="3:12" ht="14.25" customHeight="1" x14ac:dyDescent="0.2">
      <c r="C704" s="91"/>
      <c r="D704" s="91"/>
      <c r="E704" s="91"/>
      <c r="F704" s="91"/>
      <c r="G704" s="91"/>
      <c r="H704" s="91"/>
      <c r="I704" s="91"/>
      <c r="J704" s="91"/>
      <c r="K704" s="91"/>
      <c r="L704" s="91"/>
    </row>
    <row r="705" spans="3:12" ht="14.25" customHeight="1" x14ac:dyDescent="0.2">
      <c r="C705" s="91"/>
      <c r="D705" s="91"/>
      <c r="E705" s="91"/>
      <c r="F705" s="91"/>
      <c r="G705" s="91"/>
      <c r="H705" s="91"/>
      <c r="I705" s="91"/>
      <c r="J705" s="91"/>
      <c r="K705" s="91"/>
      <c r="L705" s="91"/>
    </row>
    <row r="706" spans="3:12" ht="14.25" customHeight="1" x14ac:dyDescent="0.2">
      <c r="C706" s="91"/>
      <c r="D706" s="91"/>
      <c r="E706" s="91"/>
      <c r="F706" s="91"/>
      <c r="G706" s="91"/>
      <c r="H706" s="91"/>
      <c r="I706" s="91"/>
      <c r="J706" s="91"/>
      <c r="K706" s="91"/>
      <c r="L706" s="91"/>
    </row>
    <row r="707" spans="3:12" ht="14.25" customHeight="1" x14ac:dyDescent="0.2">
      <c r="C707" s="91"/>
      <c r="D707" s="91"/>
      <c r="E707" s="91"/>
      <c r="F707" s="91"/>
      <c r="G707" s="91"/>
      <c r="H707" s="91"/>
      <c r="I707" s="91"/>
      <c r="J707" s="91"/>
      <c r="K707" s="91"/>
      <c r="L707" s="91"/>
    </row>
    <row r="708" spans="3:12" ht="14.25" customHeight="1" x14ac:dyDescent="0.2">
      <c r="C708" s="91"/>
      <c r="D708" s="91"/>
      <c r="E708" s="91"/>
      <c r="F708" s="91"/>
      <c r="G708" s="91"/>
      <c r="H708" s="91"/>
      <c r="I708" s="91"/>
      <c r="J708" s="91"/>
      <c r="K708" s="91"/>
      <c r="L708" s="91"/>
    </row>
    <row r="709" spans="3:12" ht="14.25" customHeight="1" x14ac:dyDescent="0.2">
      <c r="C709" s="91"/>
      <c r="D709" s="91"/>
      <c r="E709" s="91"/>
      <c r="F709" s="91"/>
      <c r="G709" s="91"/>
      <c r="H709" s="91"/>
      <c r="I709" s="91"/>
      <c r="J709" s="91"/>
      <c r="K709" s="91"/>
      <c r="L709" s="91"/>
    </row>
    <row r="710" spans="3:12" ht="14.25" customHeight="1" x14ac:dyDescent="0.2">
      <c r="C710" s="91"/>
      <c r="D710" s="91"/>
      <c r="E710" s="91"/>
      <c r="F710" s="91"/>
      <c r="G710" s="91"/>
      <c r="H710" s="91"/>
      <c r="I710" s="91"/>
      <c r="J710" s="91"/>
      <c r="K710" s="91"/>
      <c r="L710" s="91"/>
    </row>
    <row r="711" spans="3:12" ht="14.25" customHeight="1" x14ac:dyDescent="0.2">
      <c r="C711" s="91"/>
      <c r="D711" s="91"/>
      <c r="E711" s="91"/>
      <c r="F711" s="91"/>
      <c r="G711" s="91"/>
      <c r="H711" s="91"/>
      <c r="I711" s="91"/>
      <c r="J711" s="91"/>
      <c r="K711" s="91"/>
      <c r="L711" s="91"/>
    </row>
    <row r="712" spans="3:12" ht="14.25" customHeight="1" x14ac:dyDescent="0.2">
      <c r="C712" s="91"/>
      <c r="D712" s="91"/>
      <c r="E712" s="91"/>
      <c r="F712" s="91"/>
      <c r="G712" s="91"/>
      <c r="H712" s="91"/>
      <c r="I712" s="91"/>
      <c r="J712" s="91"/>
      <c r="K712" s="91"/>
      <c r="L712" s="91"/>
    </row>
    <row r="713" spans="3:12" ht="14.25" customHeight="1" x14ac:dyDescent="0.2">
      <c r="C713" s="91"/>
      <c r="D713" s="91"/>
      <c r="E713" s="91"/>
      <c r="F713" s="91"/>
      <c r="G713" s="91"/>
      <c r="H713" s="91"/>
      <c r="I713" s="91"/>
      <c r="J713" s="91"/>
      <c r="K713" s="91"/>
      <c r="L713" s="91"/>
    </row>
    <row r="714" spans="3:12" ht="14.25" customHeight="1" x14ac:dyDescent="0.2">
      <c r="C714" s="91"/>
      <c r="D714" s="91"/>
      <c r="E714" s="91"/>
      <c r="F714" s="91"/>
      <c r="G714" s="91"/>
      <c r="H714" s="91"/>
      <c r="I714" s="91"/>
      <c r="J714" s="91"/>
      <c r="K714" s="91"/>
      <c r="L714" s="91"/>
    </row>
    <row r="715" spans="3:12" ht="14.25" customHeight="1" x14ac:dyDescent="0.2">
      <c r="C715" s="91"/>
      <c r="D715" s="91"/>
      <c r="E715" s="91"/>
      <c r="F715" s="91"/>
      <c r="G715" s="91"/>
      <c r="H715" s="91"/>
      <c r="I715" s="91"/>
      <c r="J715" s="91"/>
      <c r="K715" s="91"/>
      <c r="L715" s="91"/>
    </row>
    <row r="716" spans="3:12" ht="14.25" customHeight="1" x14ac:dyDescent="0.2">
      <c r="C716" s="91"/>
      <c r="D716" s="91"/>
      <c r="E716" s="91"/>
      <c r="F716" s="91"/>
      <c r="G716" s="91"/>
      <c r="H716" s="91"/>
      <c r="I716" s="91"/>
      <c r="J716" s="91"/>
      <c r="K716" s="91"/>
      <c r="L716" s="91"/>
    </row>
    <row r="717" spans="3:12" ht="14.25" customHeight="1" x14ac:dyDescent="0.2">
      <c r="C717" s="91"/>
      <c r="D717" s="91"/>
      <c r="E717" s="91"/>
      <c r="F717" s="91"/>
      <c r="G717" s="91"/>
      <c r="H717" s="91"/>
      <c r="I717" s="91"/>
      <c r="J717" s="91"/>
      <c r="K717" s="91"/>
      <c r="L717" s="91"/>
    </row>
    <row r="718" spans="3:12" ht="14.25" customHeight="1" x14ac:dyDescent="0.2">
      <c r="C718" s="91"/>
      <c r="D718" s="91"/>
      <c r="E718" s="91"/>
      <c r="F718" s="91"/>
      <c r="G718" s="91"/>
      <c r="H718" s="91"/>
      <c r="I718" s="91"/>
      <c r="J718" s="91"/>
      <c r="K718" s="91"/>
      <c r="L718" s="91"/>
    </row>
    <row r="719" spans="3:12" ht="14.25" customHeight="1" x14ac:dyDescent="0.2">
      <c r="C719" s="91"/>
      <c r="D719" s="91"/>
      <c r="E719" s="91"/>
      <c r="F719" s="91"/>
      <c r="G719" s="91"/>
      <c r="H719" s="91"/>
      <c r="I719" s="91"/>
      <c r="J719" s="91"/>
      <c r="K719" s="91"/>
      <c r="L719" s="91"/>
    </row>
    <row r="720" spans="3:12" ht="14.25" customHeight="1" x14ac:dyDescent="0.2">
      <c r="C720" s="91"/>
      <c r="D720" s="91"/>
      <c r="E720" s="91"/>
      <c r="F720" s="91"/>
      <c r="G720" s="91"/>
      <c r="H720" s="91"/>
      <c r="I720" s="91"/>
      <c r="J720" s="91"/>
      <c r="K720" s="91"/>
      <c r="L720" s="91"/>
    </row>
    <row r="721" spans="3:12" ht="14.25" customHeight="1" x14ac:dyDescent="0.2">
      <c r="C721" s="91"/>
      <c r="D721" s="91"/>
      <c r="E721" s="91"/>
      <c r="F721" s="91"/>
      <c r="G721" s="91"/>
      <c r="H721" s="91"/>
      <c r="I721" s="91"/>
      <c r="J721" s="91"/>
      <c r="K721" s="91"/>
      <c r="L721" s="91"/>
    </row>
    <row r="722" spans="3:12" ht="14.25" customHeight="1" x14ac:dyDescent="0.2">
      <c r="C722" s="91"/>
      <c r="D722" s="91"/>
      <c r="E722" s="91"/>
      <c r="F722" s="91"/>
      <c r="G722" s="91"/>
      <c r="H722" s="91"/>
      <c r="I722" s="91"/>
      <c r="J722" s="91"/>
      <c r="K722" s="91"/>
      <c r="L722" s="91"/>
    </row>
    <row r="723" spans="3:12" ht="14.25" customHeight="1" x14ac:dyDescent="0.2">
      <c r="C723" s="91"/>
      <c r="D723" s="91"/>
      <c r="E723" s="91"/>
      <c r="F723" s="91"/>
      <c r="G723" s="91"/>
      <c r="H723" s="91"/>
      <c r="I723" s="91"/>
      <c r="J723" s="91"/>
      <c r="K723" s="91"/>
      <c r="L723" s="91"/>
    </row>
    <row r="724" spans="3:12" ht="14.25" customHeight="1" x14ac:dyDescent="0.2">
      <c r="C724" s="91"/>
      <c r="D724" s="91"/>
      <c r="E724" s="91"/>
      <c r="F724" s="91"/>
      <c r="G724" s="91"/>
      <c r="H724" s="91"/>
      <c r="I724" s="91"/>
      <c r="J724" s="91"/>
      <c r="K724" s="91"/>
      <c r="L724" s="91"/>
    </row>
    <row r="725" spans="3:12" ht="14.25" customHeight="1" x14ac:dyDescent="0.2">
      <c r="C725" s="91"/>
      <c r="D725" s="91"/>
      <c r="E725" s="91"/>
      <c r="F725" s="91"/>
      <c r="G725" s="91"/>
      <c r="H725" s="91"/>
      <c r="I725" s="91"/>
      <c r="J725" s="91"/>
      <c r="K725" s="91"/>
      <c r="L725" s="91"/>
    </row>
    <row r="726" spans="3:12" ht="14.25" customHeight="1" x14ac:dyDescent="0.2">
      <c r="C726" s="91"/>
      <c r="D726" s="91"/>
      <c r="E726" s="91"/>
      <c r="F726" s="91"/>
      <c r="G726" s="91"/>
      <c r="H726" s="91"/>
      <c r="I726" s="91"/>
      <c r="J726" s="91"/>
      <c r="K726" s="91"/>
      <c r="L726" s="91"/>
    </row>
    <row r="727" spans="3:12" ht="14.25" customHeight="1" x14ac:dyDescent="0.2">
      <c r="C727" s="91"/>
      <c r="D727" s="91"/>
      <c r="E727" s="91"/>
      <c r="F727" s="91"/>
      <c r="G727" s="91"/>
      <c r="H727" s="91"/>
      <c r="I727" s="91"/>
      <c r="J727" s="91"/>
      <c r="K727" s="91"/>
      <c r="L727" s="91"/>
    </row>
    <row r="728" spans="3:12" ht="14.25" customHeight="1" x14ac:dyDescent="0.2">
      <c r="C728" s="91"/>
      <c r="D728" s="91"/>
      <c r="E728" s="91"/>
      <c r="F728" s="91"/>
      <c r="G728" s="91"/>
      <c r="H728" s="91"/>
      <c r="I728" s="91"/>
      <c r="J728" s="91"/>
      <c r="K728" s="91"/>
      <c r="L728" s="91"/>
    </row>
    <row r="729" spans="3:12" ht="14.25" customHeight="1" x14ac:dyDescent="0.2">
      <c r="C729" s="91"/>
      <c r="D729" s="91"/>
      <c r="E729" s="91"/>
      <c r="F729" s="91"/>
      <c r="G729" s="91"/>
      <c r="H729" s="91"/>
      <c r="I729" s="91"/>
      <c r="J729" s="91"/>
      <c r="K729" s="91"/>
      <c r="L729" s="91"/>
    </row>
    <row r="730" spans="3:12" ht="14.25" customHeight="1" x14ac:dyDescent="0.2">
      <c r="C730" s="91"/>
      <c r="D730" s="91"/>
      <c r="E730" s="91"/>
      <c r="F730" s="91"/>
      <c r="G730" s="91"/>
      <c r="H730" s="91"/>
      <c r="I730" s="91"/>
      <c r="J730" s="91"/>
      <c r="K730" s="91"/>
      <c r="L730" s="91"/>
    </row>
    <row r="731" spans="3:12" ht="14.25" customHeight="1" x14ac:dyDescent="0.2">
      <c r="C731" s="91"/>
      <c r="D731" s="91"/>
      <c r="E731" s="91"/>
      <c r="F731" s="91"/>
      <c r="G731" s="91"/>
      <c r="H731" s="91"/>
      <c r="I731" s="91"/>
      <c r="J731" s="91"/>
      <c r="K731" s="91"/>
      <c r="L731" s="91"/>
    </row>
    <row r="732" spans="3:12" ht="14.25" customHeight="1" x14ac:dyDescent="0.2">
      <c r="C732" s="91"/>
      <c r="D732" s="91"/>
      <c r="E732" s="91"/>
      <c r="F732" s="91"/>
      <c r="G732" s="91"/>
      <c r="H732" s="91"/>
      <c r="I732" s="91"/>
      <c r="J732" s="91"/>
      <c r="K732" s="91"/>
      <c r="L732" s="91"/>
    </row>
    <row r="733" spans="3:12" ht="14.25" customHeight="1" x14ac:dyDescent="0.2">
      <c r="C733" s="91"/>
      <c r="D733" s="91"/>
      <c r="E733" s="91"/>
      <c r="F733" s="91"/>
      <c r="G733" s="91"/>
      <c r="H733" s="91"/>
      <c r="I733" s="91"/>
      <c r="J733" s="91"/>
      <c r="K733" s="91"/>
      <c r="L733" s="91"/>
    </row>
    <row r="734" spans="3:12" ht="14.25" customHeight="1" x14ac:dyDescent="0.2">
      <c r="C734" s="91"/>
      <c r="D734" s="91"/>
      <c r="E734" s="91"/>
      <c r="F734" s="91"/>
      <c r="G734" s="91"/>
      <c r="H734" s="91"/>
      <c r="I734" s="91"/>
      <c r="J734" s="91"/>
      <c r="K734" s="91"/>
      <c r="L734" s="91"/>
    </row>
    <row r="735" spans="3:12" ht="14.25" customHeight="1" x14ac:dyDescent="0.2">
      <c r="C735" s="91"/>
      <c r="D735" s="91"/>
      <c r="E735" s="91"/>
      <c r="F735" s="91"/>
      <c r="G735" s="91"/>
      <c r="H735" s="91"/>
      <c r="I735" s="91"/>
      <c r="J735" s="91"/>
      <c r="K735" s="91"/>
      <c r="L735" s="91"/>
    </row>
    <row r="736" spans="3:12" ht="14.25" customHeight="1" x14ac:dyDescent="0.2">
      <c r="C736" s="91"/>
      <c r="D736" s="91"/>
      <c r="E736" s="91"/>
      <c r="F736" s="91"/>
      <c r="G736" s="91"/>
      <c r="H736" s="91"/>
      <c r="I736" s="91"/>
      <c r="J736" s="91"/>
      <c r="K736" s="91"/>
      <c r="L736" s="91"/>
    </row>
    <row r="737" spans="3:12" ht="14.25" customHeight="1" x14ac:dyDescent="0.2">
      <c r="C737" s="91"/>
      <c r="D737" s="91"/>
      <c r="E737" s="91"/>
      <c r="F737" s="91"/>
      <c r="G737" s="91"/>
      <c r="H737" s="91"/>
      <c r="I737" s="91"/>
      <c r="J737" s="91"/>
      <c r="K737" s="91"/>
      <c r="L737" s="91"/>
    </row>
    <row r="738" spans="3:12" ht="14.25" customHeight="1" x14ac:dyDescent="0.2">
      <c r="C738" s="91"/>
      <c r="D738" s="91"/>
      <c r="E738" s="91"/>
      <c r="F738" s="91"/>
      <c r="G738" s="91"/>
      <c r="H738" s="91"/>
      <c r="I738" s="91"/>
      <c r="J738" s="91"/>
      <c r="K738" s="91"/>
      <c r="L738" s="91"/>
    </row>
    <row r="739" spans="3:12" ht="14.25" customHeight="1" x14ac:dyDescent="0.2">
      <c r="C739" s="91"/>
      <c r="D739" s="91"/>
      <c r="E739" s="91"/>
      <c r="F739" s="91"/>
      <c r="G739" s="91"/>
      <c r="H739" s="91"/>
      <c r="I739" s="91"/>
      <c r="J739" s="91"/>
      <c r="K739" s="91"/>
      <c r="L739" s="91"/>
    </row>
    <row r="740" spans="3:12" ht="14.25" customHeight="1" x14ac:dyDescent="0.2">
      <c r="C740" s="91"/>
      <c r="D740" s="91"/>
      <c r="E740" s="91"/>
      <c r="F740" s="91"/>
      <c r="G740" s="91"/>
      <c r="H740" s="91"/>
      <c r="I740" s="91"/>
      <c r="J740" s="91"/>
      <c r="K740" s="91"/>
      <c r="L740" s="91"/>
    </row>
    <row r="741" spans="3:12" ht="14.25" customHeight="1" x14ac:dyDescent="0.2">
      <c r="C741" s="91"/>
      <c r="D741" s="91"/>
      <c r="E741" s="91"/>
      <c r="F741" s="91"/>
      <c r="G741" s="91"/>
      <c r="H741" s="91"/>
      <c r="I741" s="91"/>
      <c r="J741" s="91"/>
      <c r="K741" s="91"/>
      <c r="L741" s="91"/>
    </row>
    <row r="742" spans="3:12" ht="14.25" customHeight="1" x14ac:dyDescent="0.2">
      <c r="C742" s="91"/>
      <c r="D742" s="91"/>
      <c r="E742" s="91"/>
      <c r="F742" s="91"/>
      <c r="G742" s="91"/>
      <c r="H742" s="91"/>
      <c r="I742" s="91"/>
      <c r="J742" s="91"/>
      <c r="K742" s="91"/>
      <c r="L742" s="91"/>
    </row>
    <row r="743" spans="3:12" ht="14.25" customHeight="1" x14ac:dyDescent="0.2">
      <c r="C743" s="91"/>
      <c r="D743" s="91"/>
      <c r="E743" s="91"/>
      <c r="F743" s="91"/>
      <c r="G743" s="91"/>
      <c r="H743" s="91"/>
      <c r="I743" s="91"/>
      <c r="J743" s="91"/>
      <c r="K743" s="91"/>
      <c r="L743" s="91"/>
    </row>
    <row r="744" spans="3:12" ht="14.25" customHeight="1" x14ac:dyDescent="0.2">
      <c r="C744" s="91"/>
      <c r="D744" s="91"/>
      <c r="E744" s="91"/>
      <c r="F744" s="91"/>
      <c r="G744" s="91"/>
      <c r="H744" s="91"/>
      <c r="I744" s="91"/>
      <c r="J744" s="91"/>
      <c r="K744" s="91"/>
      <c r="L744" s="91"/>
    </row>
    <row r="745" spans="3:12" ht="14.25" customHeight="1" x14ac:dyDescent="0.2">
      <c r="C745" s="91"/>
      <c r="D745" s="91"/>
      <c r="E745" s="91"/>
      <c r="F745" s="91"/>
      <c r="G745" s="91"/>
      <c r="H745" s="91"/>
      <c r="I745" s="91"/>
      <c r="J745" s="91"/>
      <c r="K745" s="91"/>
      <c r="L745" s="91"/>
    </row>
    <row r="746" spans="3:12" ht="14.25" customHeight="1" x14ac:dyDescent="0.2">
      <c r="C746" s="91"/>
      <c r="D746" s="91"/>
      <c r="E746" s="91"/>
      <c r="F746" s="91"/>
      <c r="G746" s="91"/>
      <c r="H746" s="91"/>
      <c r="I746" s="91"/>
      <c r="J746" s="91"/>
      <c r="K746" s="91"/>
      <c r="L746" s="91"/>
    </row>
    <row r="747" spans="3:12" ht="14.25" customHeight="1" x14ac:dyDescent="0.2">
      <c r="C747" s="91"/>
      <c r="D747" s="91"/>
      <c r="E747" s="91"/>
      <c r="F747" s="91"/>
      <c r="G747" s="91"/>
      <c r="H747" s="91"/>
      <c r="I747" s="91"/>
      <c r="J747" s="91"/>
      <c r="K747" s="91"/>
      <c r="L747" s="91"/>
    </row>
    <row r="748" spans="3:12" ht="14.25" customHeight="1" x14ac:dyDescent="0.2">
      <c r="C748" s="91"/>
      <c r="D748" s="91"/>
      <c r="E748" s="91"/>
      <c r="F748" s="91"/>
      <c r="G748" s="91"/>
      <c r="H748" s="91"/>
      <c r="I748" s="91"/>
      <c r="J748" s="91"/>
      <c r="K748" s="91"/>
      <c r="L748" s="91"/>
    </row>
    <row r="749" spans="3:12" ht="14.25" customHeight="1" x14ac:dyDescent="0.2">
      <c r="C749" s="91"/>
      <c r="D749" s="91"/>
      <c r="E749" s="91"/>
      <c r="F749" s="91"/>
      <c r="G749" s="91"/>
      <c r="H749" s="91"/>
      <c r="I749" s="91"/>
      <c r="J749" s="91"/>
      <c r="K749" s="91"/>
      <c r="L749" s="91"/>
    </row>
    <row r="750" spans="3:12" ht="14.25" customHeight="1" x14ac:dyDescent="0.2">
      <c r="C750" s="91"/>
      <c r="D750" s="91"/>
      <c r="E750" s="91"/>
      <c r="F750" s="91"/>
      <c r="G750" s="91"/>
      <c r="H750" s="91"/>
      <c r="I750" s="91"/>
      <c r="J750" s="91"/>
      <c r="K750" s="91"/>
      <c r="L750" s="91"/>
    </row>
    <row r="751" spans="3:12" ht="14.25" customHeight="1" x14ac:dyDescent="0.2">
      <c r="C751" s="91"/>
      <c r="D751" s="91"/>
      <c r="E751" s="91"/>
      <c r="F751" s="91"/>
      <c r="G751" s="91"/>
      <c r="H751" s="91"/>
      <c r="I751" s="91"/>
      <c r="J751" s="91"/>
      <c r="K751" s="91"/>
      <c r="L751" s="91"/>
    </row>
    <row r="752" spans="3:12" ht="14.25" customHeight="1" x14ac:dyDescent="0.2">
      <c r="C752" s="91"/>
      <c r="D752" s="91"/>
      <c r="E752" s="91"/>
      <c r="F752" s="91"/>
      <c r="G752" s="91"/>
      <c r="H752" s="91"/>
      <c r="I752" s="91"/>
      <c r="J752" s="91"/>
      <c r="K752" s="91"/>
      <c r="L752" s="91"/>
    </row>
    <row r="753" spans="3:12" ht="14.25" customHeight="1" x14ac:dyDescent="0.2">
      <c r="C753" s="91"/>
      <c r="D753" s="91"/>
      <c r="E753" s="91"/>
      <c r="F753" s="91"/>
      <c r="G753" s="91"/>
      <c r="H753" s="91"/>
      <c r="I753" s="91"/>
      <c r="J753" s="91"/>
      <c r="K753" s="91"/>
      <c r="L753" s="91"/>
    </row>
    <row r="754" spans="3:12" ht="14.25" customHeight="1" x14ac:dyDescent="0.2">
      <c r="C754" s="91"/>
      <c r="D754" s="91"/>
      <c r="E754" s="91"/>
      <c r="F754" s="91"/>
      <c r="G754" s="91"/>
      <c r="H754" s="91"/>
      <c r="I754" s="91"/>
      <c r="J754" s="91"/>
      <c r="K754" s="91"/>
      <c r="L754" s="91"/>
    </row>
    <row r="755" spans="3:12" ht="14.25" customHeight="1" x14ac:dyDescent="0.2">
      <c r="C755" s="91"/>
      <c r="D755" s="91"/>
      <c r="E755" s="91"/>
      <c r="F755" s="91"/>
      <c r="G755" s="91"/>
      <c r="H755" s="91"/>
      <c r="I755" s="91"/>
      <c r="J755" s="91"/>
      <c r="K755" s="91"/>
      <c r="L755" s="91"/>
    </row>
    <row r="756" spans="3:12" ht="14.25" customHeight="1" x14ac:dyDescent="0.2">
      <c r="C756" s="91"/>
      <c r="D756" s="91"/>
      <c r="E756" s="91"/>
      <c r="F756" s="91"/>
      <c r="G756" s="91"/>
      <c r="H756" s="91"/>
      <c r="I756" s="91"/>
      <c r="J756" s="91"/>
      <c r="K756" s="91"/>
      <c r="L756" s="91"/>
    </row>
    <row r="757" spans="3:12" ht="14.25" customHeight="1" x14ac:dyDescent="0.2">
      <c r="C757" s="91"/>
      <c r="D757" s="91"/>
      <c r="E757" s="91"/>
      <c r="F757" s="91"/>
      <c r="G757" s="91"/>
      <c r="H757" s="91"/>
      <c r="I757" s="91"/>
      <c r="J757" s="91"/>
      <c r="K757" s="91"/>
      <c r="L757" s="91"/>
    </row>
    <row r="758" spans="3:12" ht="14.25" customHeight="1" x14ac:dyDescent="0.2">
      <c r="C758" s="91"/>
      <c r="D758" s="91"/>
      <c r="E758" s="91"/>
      <c r="F758" s="91"/>
      <c r="G758" s="91"/>
      <c r="H758" s="91"/>
      <c r="I758" s="91"/>
      <c r="J758" s="91"/>
      <c r="K758" s="91"/>
      <c r="L758" s="91"/>
    </row>
    <row r="759" spans="3:12" ht="14.25" customHeight="1" x14ac:dyDescent="0.2">
      <c r="C759" s="91"/>
      <c r="D759" s="91"/>
      <c r="E759" s="91"/>
      <c r="F759" s="91"/>
      <c r="G759" s="91"/>
      <c r="H759" s="91"/>
      <c r="I759" s="91"/>
      <c r="J759" s="91"/>
      <c r="K759" s="91"/>
      <c r="L759" s="91"/>
    </row>
    <row r="760" spans="3:12" ht="14.25" customHeight="1" x14ac:dyDescent="0.2">
      <c r="C760" s="91"/>
      <c r="D760" s="91"/>
      <c r="E760" s="91"/>
      <c r="F760" s="91"/>
      <c r="G760" s="91"/>
      <c r="H760" s="91"/>
      <c r="I760" s="91"/>
      <c r="J760" s="91"/>
      <c r="K760" s="91"/>
      <c r="L760" s="91"/>
    </row>
    <row r="761" spans="3:12" ht="14.25" customHeight="1" x14ac:dyDescent="0.2">
      <c r="C761" s="91"/>
      <c r="D761" s="91"/>
      <c r="E761" s="91"/>
      <c r="F761" s="91"/>
      <c r="G761" s="91"/>
      <c r="H761" s="91"/>
      <c r="I761" s="91"/>
      <c r="J761" s="91"/>
      <c r="K761" s="91"/>
      <c r="L761" s="91"/>
    </row>
    <row r="762" spans="3:12" ht="14.25" customHeight="1" x14ac:dyDescent="0.2">
      <c r="C762" s="91"/>
      <c r="D762" s="91"/>
      <c r="E762" s="91"/>
      <c r="F762" s="91"/>
      <c r="G762" s="91"/>
      <c r="H762" s="91"/>
      <c r="I762" s="91"/>
      <c r="J762" s="91"/>
      <c r="K762" s="91"/>
      <c r="L762" s="91"/>
    </row>
    <row r="763" spans="3:12" ht="14.25" customHeight="1" x14ac:dyDescent="0.2">
      <c r="C763" s="91"/>
      <c r="D763" s="91"/>
      <c r="E763" s="91"/>
      <c r="F763" s="91"/>
      <c r="G763" s="91"/>
      <c r="H763" s="91"/>
      <c r="I763" s="91"/>
      <c r="J763" s="91"/>
      <c r="K763" s="91"/>
      <c r="L763" s="91"/>
    </row>
    <row r="764" spans="3:12" ht="14.25" customHeight="1" x14ac:dyDescent="0.2">
      <c r="C764" s="91"/>
      <c r="D764" s="91"/>
      <c r="E764" s="91"/>
      <c r="F764" s="91"/>
      <c r="G764" s="91"/>
      <c r="H764" s="91"/>
      <c r="I764" s="91"/>
      <c r="J764" s="91"/>
      <c r="K764" s="91"/>
      <c r="L764" s="91"/>
    </row>
    <row r="765" spans="3:12" ht="14.25" customHeight="1" x14ac:dyDescent="0.2">
      <c r="C765" s="91"/>
      <c r="D765" s="91"/>
      <c r="E765" s="91"/>
      <c r="F765" s="91"/>
      <c r="G765" s="91"/>
      <c r="H765" s="91"/>
      <c r="I765" s="91"/>
      <c r="J765" s="91"/>
      <c r="K765" s="91"/>
      <c r="L765" s="91"/>
    </row>
    <row r="766" spans="3:12" ht="14.25" customHeight="1" x14ac:dyDescent="0.2">
      <c r="C766" s="91"/>
      <c r="D766" s="91"/>
      <c r="E766" s="91"/>
      <c r="F766" s="91"/>
      <c r="G766" s="91"/>
      <c r="H766" s="91"/>
      <c r="I766" s="91"/>
      <c r="J766" s="91"/>
      <c r="K766" s="91"/>
      <c r="L766" s="91"/>
    </row>
    <row r="767" spans="3:12" ht="14.25" customHeight="1" x14ac:dyDescent="0.2">
      <c r="C767" s="91"/>
      <c r="D767" s="91"/>
      <c r="E767" s="91"/>
      <c r="F767" s="91"/>
      <c r="G767" s="91"/>
      <c r="H767" s="91"/>
      <c r="I767" s="91"/>
      <c r="J767" s="91"/>
      <c r="K767" s="91"/>
      <c r="L767" s="91"/>
    </row>
    <row r="768" spans="3:12" ht="14.25" customHeight="1" x14ac:dyDescent="0.2">
      <c r="C768" s="91"/>
      <c r="D768" s="91"/>
      <c r="E768" s="91"/>
      <c r="F768" s="91"/>
      <c r="G768" s="91"/>
      <c r="H768" s="91"/>
      <c r="I768" s="91"/>
      <c r="J768" s="91"/>
      <c r="K768" s="91"/>
      <c r="L768" s="91"/>
    </row>
    <row r="769" spans="3:12" ht="14.25" customHeight="1" x14ac:dyDescent="0.2">
      <c r="C769" s="91"/>
      <c r="D769" s="91"/>
      <c r="E769" s="91"/>
      <c r="F769" s="91"/>
      <c r="G769" s="91"/>
      <c r="H769" s="91"/>
      <c r="I769" s="91"/>
      <c r="J769" s="91"/>
      <c r="K769" s="91"/>
      <c r="L769" s="91"/>
    </row>
    <row r="770" spans="3:12" ht="14.25" customHeight="1" x14ac:dyDescent="0.2">
      <c r="C770" s="91"/>
      <c r="D770" s="91"/>
      <c r="E770" s="91"/>
      <c r="F770" s="91"/>
      <c r="G770" s="91"/>
      <c r="H770" s="91"/>
      <c r="I770" s="91"/>
      <c r="J770" s="91"/>
      <c r="K770" s="91"/>
      <c r="L770" s="91"/>
    </row>
    <row r="771" spans="3:12" ht="14.25" customHeight="1" x14ac:dyDescent="0.2">
      <c r="C771" s="91"/>
      <c r="D771" s="91"/>
      <c r="E771" s="91"/>
      <c r="F771" s="91"/>
      <c r="G771" s="91"/>
      <c r="H771" s="91"/>
      <c r="I771" s="91"/>
      <c r="J771" s="91"/>
      <c r="K771" s="91"/>
      <c r="L771" s="91"/>
    </row>
    <row r="772" spans="3:12" ht="14.25" customHeight="1" x14ac:dyDescent="0.2">
      <c r="C772" s="91"/>
      <c r="D772" s="91"/>
      <c r="E772" s="91"/>
      <c r="F772" s="91"/>
      <c r="G772" s="91"/>
      <c r="H772" s="91"/>
      <c r="I772" s="91"/>
      <c r="J772" s="91"/>
      <c r="K772" s="91"/>
      <c r="L772" s="91"/>
    </row>
    <row r="773" spans="3:12" ht="14.25" customHeight="1" x14ac:dyDescent="0.2">
      <c r="C773" s="91"/>
      <c r="D773" s="91"/>
      <c r="E773" s="91"/>
      <c r="F773" s="91"/>
      <c r="G773" s="91"/>
      <c r="H773" s="91"/>
      <c r="I773" s="91"/>
      <c r="J773" s="91"/>
      <c r="K773" s="91"/>
      <c r="L773" s="91"/>
    </row>
    <row r="774" spans="3:12" ht="14.25" customHeight="1" x14ac:dyDescent="0.2">
      <c r="C774" s="91"/>
      <c r="D774" s="91"/>
      <c r="E774" s="91"/>
      <c r="F774" s="91"/>
      <c r="G774" s="91"/>
      <c r="H774" s="91"/>
      <c r="I774" s="91"/>
      <c r="J774" s="91"/>
      <c r="K774" s="91"/>
      <c r="L774" s="91"/>
    </row>
    <row r="775" spans="3:12" ht="14.25" customHeight="1" x14ac:dyDescent="0.2">
      <c r="C775" s="91"/>
      <c r="D775" s="91"/>
      <c r="E775" s="91"/>
      <c r="F775" s="91"/>
      <c r="G775" s="91"/>
      <c r="H775" s="91"/>
      <c r="I775" s="91"/>
      <c r="J775" s="91"/>
      <c r="K775" s="91"/>
      <c r="L775" s="91"/>
    </row>
    <row r="776" spans="3:12" ht="14.25" customHeight="1" x14ac:dyDescent="0.2">
      <c r="C776" s="91"/>
      <c r="D776" s="91"/>
      <c r="E776" s="91"/>
      <c r="F776" s="91"/>
      <c r="G776" s="91"/>
      <c r="H776" s="91"/>
      <c r="I776" s="91"/>
      <c r="J776" s="91"/>
      <c r="K776" s="91"/>
      <c r="L776" s="91"/>
    </row>
    <row r="777" spans="3:12" ht="14.25" customHeight="1" x14ac:dyDescent="0.2">
      <c r="C777" s="91"/>
      <c r="D777" s="91"/>
      <c r="E777" s="91"/>
      <c r="F777" s="91"/>
      <c r="G777" s="91"/>
      <c r="H777" s="91"/>
      <c r="I777" s="91"/>
      <c r="J777" s="91"/>
      <c r="K777" s="91"/>
      <c r="L777" s="91"/>
    </row>
    <row r="778" spans="3:12" ht="14.25" customHeight="1" x14ac:dyDescent="0.2">
      <c r="C778" s="91"/>
      <c r="D778" s="91"/>
      <c r="E778" s="91"/>
      <c r="F778" s="91"/>
      <c r="G778" s="91"/>
      <c r="H778" s="91"/>
      <c r="I778" s="91"/>
      <c r="J778" s="91"/>
      <c r="K778" s="91"/>
      <c r="L778" s="91"/>
    </row>
    <row r="779" spans="3:12" ht="14.25" customHeight="1" x14ac:dyDescent="0.2">
      <c r="C779" s="91"/>
      <c r="D779" s="91"/>
      <c r="E779" s="91"/>
      <c r="F779" s="91"/>
      <c r="G779" s="91"/>
      <c r="H779" s="91"/>
      <c r="I779" s="91"/>
      <c r="J779" s="91"/>
      <c r="K779" s="91"/>
      <c r="L779" s="91"/>
    </row>
    <row r="780" spans="3:12" ht="14.25" customHeight="1" x14ac:dyDescent="0.2">
      <c r="C780" s="91"/>
      <c r="D780" s="91"/>
      <c r="E780" s="91"/>
      <c r="F780" s="91"/>
      <c r="G780" s="91"/>
      <c r="H780" s="91"/>
      <c r="I780" s="91"/>
      <c r="J780" s="91"/>
      <c r="K780" s="91"/>
      <c r="L780" s="91"/>
    </row>
    <row r="781" spans="3:12" ht="14.25" customHeight="1" x14ac:dyDescent="0.2">
      <c r="C781" s="91"/>
      <c r="D781" s="91"/>
      <c r="E781" s="91"/>
      <c r="F781" s="91"/>
      <c r="G781" s="91"/>
      <c r="H781" s="91"/>
      <c r="I781" s="91"/>
      <c r="J781" s="91"/>
      <c r="K781" s="91"/>
      <c r="L781" s="91"/>
    </row>
    <row r="782" spans="3:12" ht="14.25" customHeight="1" x14ac:dyDescent="0.2">
      <c r="C782" s="91"/>
      <c r="D782" s="91"/>
      <c r="E782" s="91"/>
      <c r="F782" s="91"/>
      <c r="G782" s="91"/>
      <c r="H782" s="91"/>
      <c r="I782" s="91"/>
      <c r="J782" s="91"/>
      <c r="K782" s="91"/>
      <c r="L782" s="91"/>
    </row>
    <row r="783" spans="3:12" ht="14.25" customHeight="1" x14ac:dyDescent="0.2">
      <c r="C783" s="91"/>
      <c r="D783" s="91"/>
      <c r="E783" s="91"/>
      <c r="F783" s="91"/>
      <c r="G783" s="91"/>
      <c r="H783" s="91"/>
      <c r="I783" s="91"/>
      <c r="J783" s="91"/>
      <c r="K783" s="91"/>
      <c r="L783" s="91"/>
    </row>
    <row r="784" spans="3:12" ht="14.25" customHeight="1" x14ac:dyDescent="0.2">
      <c r="C784" s="91"/>
      <c r="D784" s="91"/>
      <c r="E784" s="91"/>
      <c r="F784" s="91"/>
      <c r="G784" s="91"/>
      <c r="H784" s="91"/>
      <c r="I784" s="91"/>
      <c r="J784" s="91"/>
      <c r="K784" s="91"/>
      <c r="L784" s="91"/>
    </row>
    <row r="785" spans="3:12" ht="14.25" customHeight="1" x14ac:dyDescent="0.2">
      <c r="C785" s="91"/>
      <c r="D785" s="91"/>
      <c r="E785" s="91"/>
      <c r="F785" s="91"/>
      <c r="G785" s="91"/>
      <c r="H785" s="91"/>
      <c r="I785" s="91"/>
      <c r="J785" s="91"/>
      <c r="K785" s="91"/>
      <c r="L785" s="91"/>
    </row>
    <row r="786" spans="3:12" ht="14.25" customHeight="1" x14ac:dyDescent="0.2">
      <c r="C786" s="91"/>
      <c r="D786" s="91"/>
      <c r="E786" s="91"/>
      <c r="F786" s="91"/>
      <c r="G786" s="91"/>
      <c r="H786" s="91"/>
      <c r="I786" s="91"/>
      <c r="J786" s="91"/>
      <c r="K786" s="91"/>
      <c r="L786" s="91"/>
    </row>
    <row r="787" spans="3:12" ht="14.25" customHeight="1" x14ac:dyDescent="0.2">
      <c r="C787" s="91"/>
      <c r="D787" s="91"/>
      <c r="E787" s="91"/>
      <c r="F787" s="91"/>
      <c r="G787" s="91"/>
      <c r="H787" s="91"/>
      <c r="I787" s="91"/>
      <c r="J787" s="91"/>
      <c r="K787" s="91"/>
      <c r="L787" s="91"/>
    </row>
    <row r="788" spans="3:12" ht="14.25" customHeight="1" x14ac:dyDescent="0.2">
      <c r="C788" s="91"/>
      <c r="D788" s="91"/>
      <c r="E788" s="91"/>
      <c r="F788" s="91"/>
      <c r="G788" s="91"/>
      <c r="H788" s="91"/>
      <c r="I788" s="91"/>
      <c r="J788" s="91"/>
      <c r="K788" s="91"/>
      <c r="L788" s="91"/>
    </row>
    <row r="789" spans="3:12" ht="14.25" customHeight="1" x14ac:dyDescent="0.2">
      <c r="C789" s="91"/>
      <c r="D789" s="91"/>
      <c r="E789" s="91"/>
      <c r="F789" s="91"/>
      <c r="G789" s="91"/>
      <c r="H789" s="91"/>
      <c r="I789" s="91"/>
      <c r="J789" s="91"/>
      <c r="K789" s="91"/>
      <c r="L789" s="91"/>
    </row>
    <row r="790" spans="3:12" ht="14.25" customHeight="1" x14ac:dyDescent="0.2">
      <c r="C790" s="91"/>
      <c r="D790" s="91"/>
      <c r="E790" s="91"/>
      <c r="F790" s="91"/>
      <c r="G790" s="91"/>
      <c r="H790" s="91"/>
      <c r="I790" s="91"/>
      <c r="J790" s="91"/>
      <c r="K790" s="91"/>
      <c r="L790" s="91"/>
    </row>
    <row r="791" spans="3:12" ht="14.25" customHeight="1" x14ac:dyDescent="0.2">
      <c r="C791" s="91"/>
      <c r="D791" s="91"/>
      <c r="E791" s="91"/>
      <c r="F791" s="91"/>
      <c r="G791" s="91"/>
      <c r="H791" s="91"/>
      <c r="I791" s="91"/>
      <c r="J791" s="91"/>
      <c r="K791" s="91"/>
      <c r="L791" s="91"/>
    </row>
    <row r="792" spans="3:12" ht="14.25" customHeight="1" x14ac:dyDescent="0.2">
      <c r="C792" s="91"/>
      <c r="D792" s="91"/>
      <c r="E792" s="91"/>
      <c r="F792" s="91"/>
      <c r="G792" s="91"/>
      <c r="H792" s="91"/>
      <c r="I792" s="91"/>
      <c r="J792" s="91"/>
      <c r="K792" s="91"/>
      <c r="L792" s="91"/>
    </row>
    <row r="793" spans="3:12" ht="14.25" customHeight="1" x14ac:dyDescent="0.2">
      <c r="C793" s="91"/>
      <c r="D793" s="91"/>
      <c r="E793" s="91"/>
      <c r="F793" s="91"/>
      <c r="G793" s="91"/>
      <c r="H793" s="91"/>
      <c r="I793" s="91"/>
      <c r="J793" s="91"/>
      <c r="K793" s="91"/>
      <c r="L793" s="91"/>
    </row>
    <row r="794" spans="3:12" ht="14.25" customHeight="1" x14ac:dyDescent="0.2">
      <c r="C794" s="91"/>
      <c r="D794" s="91"/>
      <c r="E794" s="91"/>
      <c r="F794" s="91"/>
      <c r="G794" s="91"/>
      <c r="H794" s="91"/>
      <c r="I794" s="91"/>
      <c r="J794" s="91"/>
      <c r="K794" s="91"/>
      <c r="L794" s="91"/>
    </row>
    <row r="795" spans="3:12" ht="14.25" customHeight="1" x14ac:dyDescent="0.2">
      <c r="C795" s="91"/>
      <c r="D795" s="91"/>
      <c r="E795" s="91"/>
      <c r="F795" s="91"/>
      <c r="G795" s="91"/>
      <c r="H795" s="91"/>
      <c r="I795" s="91"/>
      <c r="J795" s="91"/>
      <c r="K795" s="91"/>
      <c r="L795" s="91"/>
    </row>
    <row r="796" spans="3:12" ht="14.25" customHeight="1" x14ac:dyDescent="0.2">
      <c r="C796" s="91"/>
      <c r="D796" s="91"/>
      <c r="E796" s="91"/>
      <c r="F796" s="91"/>
      <c r="G796" s="91"/>
      <c r="H796" s="91"/>
      <c r="I796" s="91"/>
      <c r="J796" s="91"/>
      <c r="K796" s="91"/>
      <c r="L796" s="91"/>
    </row>
    <row r="797" spans="3:12" ht="14.25" customHeight="1" x14ac:dyDescent="0.2">
      <c r="C797" s="91"/>
      <c r="D797" s="91"/>
      <c r="E797" s="91"/>
      <c r="F797" s="91"/>
      <c r="G797" s="91"/>
      <c r="H797" s="91"/>
      <c r="I797" s="91"/>
      <c r="J797" s="91"/>
      <c r="K797" s="91"/>
      <c r="L797" s="91"/>
    </row>
    <row r="798" spans="3:12" ht="14.25" customHeight="1" x14ac:dyDescent="0.2">
      <c r="C798" s="91"/>
      <c r="D798" s="91"/>
      <c r="E798" s="91"/>
      <c r="F798" s="91"/>
      <c r="G798" s="91"/>
      <c r="H798" s="91"/>
      <c r="I798" s="91"/>
      <c r="J798" s="91"/>
      <c r="K798" s="91"/>
      <c r="L798" s="91"/>
    </row>
    <row r="799" spans="3:12" ht="14.25" customHeight="1" x14ac:dyDescent="0.2">
      <c r="C799" s="91"/>
      <c r="D799" s="91"/>
      <c r="E799" s="91"/>
      <c r="F799" s="91"/>
      <c r="G799" s="91"/>
      <c r="H799" s="91"/>
      <c r="I799" s="91"/>
      <c r="J799" s="91"/>
      <c r="K799" s="91"/>
      <c r="L799" s="91"/>
    </row>
    <row r="800" spans="3:12" ht="14.25" customHeight="1" x14ac:dyDescent="0.2">
      <c r="C800" s="91"/>
      <c r="D800" s="91"/>
      <c r="E800" s="91"/>
      <c r="F800" s="91"/>
      <c r="G800" s="91"/>
      <c r="H800" s="91"/>
      <c r="I800" s="91"/>
      <c r="J800" s="91"/>
      <c r="K800" s="91"/>
      <c r="L800" s="91"/>
    </row>
    <row r="801" spans="3:12" ht="14.25" customHeight="1" x14ac:dyDescent="0.2">
      <c r="C801" s="91"/>
      <c r="D801" s="91"/>
      <c r="E801" s="91"/>
      <c r="F801" s="91"/>
      <c r="G801" s="91"/>
      <c r="H801" s="91"/>
      <c r="I801" s="91"/>
      <c r="J801" s="91"/>
      <c r="K801" s="91"/>
      <c r="L801" s="91"/>
    </row>
    <row r="802" spans="3:12" ht="14.25" customHeight="1" x14ac:dyDescent="0.2">
      <c r="C802" s="91"/>
      <c r="D802" s="91"/>
      <c r="E802" s="91"/>
      <c r="F802" s="91"/>
      <c r="G802" s="91"/>
      <c r="H802" s="91"/>
      <c r="I802" s="91"/>
      <c r="J802" s="91"/>
      <c r="K802" s="91"/>
      <c r="L802" s="91"/>
    </row>
    <row r="803" spans="3:12" ht="14.25" customHeight="1" x14ac:dyDescent="0.2">
      <c r="C803" s="91"/>
      <c r="D803" s="91"/>
      <c r="E803" s="91"/>
      <c r="F803" s="91"/>
      <c r="G803" s="91"/>
      <c r="H803" s="91"/>
      <c r="I803" s="91"/>
      <c r="J803" s="91"/>
      <c r="K803" s="91"/>
      <c r="L803" s="91"/>
    </row>
    <row r="804" spans="3:12" ht="14.25" customHeight="1" x14ac:dyDescent="0.2">
      <c r="C804" s="91"/>
      <c r="D804" s="91"/>
      <c r="E804" s="91"/>
      <c r="F804" s="91"/>
      <c r="G804" s="91"/>
      <c r="H804" s="91"/>
      <c r="I804" s="91"/>
      <c r="J804" s="91"/>
      <c r="K804" s="91"/>
      <c r="L804" s="91"/>
    </row>
    <row r="805" spans="3:12" ht="14.25" customHeight="1" x14ac:dyDescent="0.2">
      <c r="C805" s="91"/>
      <c r="D805" s="91"/>
      <c r="E805" s="91"/>
      <c r="F805" s="91"/>
      <c r="G805" s="91"/>
      <c r="H805" s="91"/>
      <c r="I805" s="91"/>
      <c r="J805" s="91"/>
      <c r="K805" s="91"/>
      <c r="L805" s="91"/>
    </row>
    <row r="806" spans="3:12" ht="14.25" customHeight="1" x14ac:dyDescent="0.2">
      <c r="C806" s="91"/>
      <c r="D806" s="91"/>
      <c r="E806" s="91"/>
      <c r="F806" s="91"/>
      <c r="G806" s="91"/>
      <c r="H806" s="91"/>
      <c r="I806" s="91"/>
      <c r="J806" s="91"/>
      <c r="K806" s="91"/>
      <c r="L806" s="91"/>
    </row>
    <row r="807" spans="3:12" ht="14.25" customHeight="1" x14ac:dyDescent="0.2">
      <c r="C807" s="91"/>
      <c r="D807" s="91"/>
      <c r="E807" s="91"/>
      <c r="F807" s="91"/>
      <c r="G807" s="91"/>
      <c r="H807" s="91"/>
      <c r="I807" s="91"/>
      <c r="J807" s="91"/>
      <c r="K807" s="91"/>
      <c r="L807" s="91"/>
    </row>
    <row r="808" spans="3:12" ht="14.25" customHeight="1" x14ac:dyDescent="0.2">
      <c r="C808" s="91"/>
      <c r="D808" s="91"/>
      <c r="E808" s="91"/>
      <c r="F808" s="91"/>
      <c r="G808" s="91"/>
      <c r="H808" s="91"/>
      <c r="I808" s="91"/>
      <c r="J808" s="91"/>
      <c r="K808" s="91"/>
      <c r="L808" s="91"/>
    </row>
    <row r="809" spans="3:12" ht="14.25" customHeight="1" x14ac:dyDescent="0.2">
      <c r="C809" s="91"/>
      <c r="D809" s="91"/>
      <c r="E809" s="91"/>
      <c r="F809" s="91"/>
      <c r="G809" s="91"/>
      <c r="H809" s="91"/>
      <c r="I809" s="91"/>
      <c r="J809" s="91"/>
      <c r="K809" s="91"/>
      <c r="L809" s="91"/>
    </row>
    <row r="810" spans="3:12" ht="14.25" customHeight="1" x14ac:dyDescent="0.2">
      <c r="C810" s="91"/>
      <c r="D810" s="91"/>
      <c r="E810" s="91"/>
      <c r="F810" s="91"/>
      <c r="G810" s="91"/>
      <c r="H810" s="91"/>
      <c r="I810" s="91"/>
      <c r="J810" s="91"/>
      <c r="K810" s="91"/>
      <c r="L810" s="91"/>
    </row>
    <row r="811" spans="3:12" ht="14.25" customHeight="1" x14ac:dyDescent="0.2">
      <c r="C811" s="91"/>
      <c r="D811" s="91"/>
      <c r="E811" s="91"/>
      <c r="F811" s="91"/>
      <c r="G811" s="91"/>
      <c r="H811" s="91"/>
      <c r="I811" s="91"/>
      <c r="J811" s="91"/>
      <c r="K811" s="91"/>
      <c r="L811" s="91"/>
    </row>
    <row r="812" spans="3:12" ht="14.25" customHeight="1" x14ac:dyDescent="0.2">
      <c r="C812" s="91"/>
      <c r="D812" s="91"/>
      <c r="E812" s="91"/>
      <c r="F812" s="91"/>
      <c r="G812" s="91"/>
      <c r="H812" s="91"/>
      <c r="I812" s="91"/>
      <c r="J812" s="91"/>
      <c r="K812" s="91"/>
      <c r="L812" s="91"/>
    </row>
    <row r="813" spans="3:12" ht="14.25" customHeight="1" x14ac:dyDescent="0.2">
      <c r="C813" s="91"/>
      <c r="D813" s="91"/>
      <c r="E813" s="91"/>
      <c r="F813" s="91"/>
      <c r="G813" s="91"/>
      <c r="H813" s="91"/>
      <c r="I813" s="91"/>
      <c r="J813" s="91"/>
      <c r="K813" s="91"/>
      <c r="L813" s="91"/>
    </row>
    <row r="814" spans="3:12" ht="14.25" customHeight="1" x14ac:dyDescent="0.2">
      <c r="C814" s="91"/>
      <c r="D814" s="91"/>
      <c r="E814" s="91"/>
      <c r="F814" s="91"/>
      <c r="G814" s="91"/>
      <c r="H814" s="91"/>
      <c r="I814" s="91"/>
      <c r="J814" s="91"/>
      <c r="K814" s="91"/>
      <c r="L814" s="91"/>
    </row>
    <row r="815" spans="3:12" ht="14.25" customHeight="1" x14ac:dyDescent="0.2">
      <c r="C815" s="91"/>
      <c r="D815" s="91"/>
      <c r="E815" s="91"/>
      <c r="F815" s="91"/>
      <c r="G815" s="91"/>
      <c r="H815" s="91"/>
      <c r="I815" s="91"/>
      <c r="J815" s="91"/>
      <c r="K815" s="91"/>
      <c r="L815" s="91"/>
    </row>
    <row r="816" spans="3:12" ht="14.25" customHeight="1" x14ac:dyDescent="0.2">
      <c r="C816" s="91"/>
      <c r="D816" s="91"/>
      <c r="E816" s="91"/>
      <c r="F816" s="91"/>
      <c r="G816" s="91"/>
      <c r="H816" s="91"/>
      <c r="I816" s="91"/>
      <c r="J816" s="91"/>
      <c r="K816" s="91"/>
      <c r="L816" s="91"/>
    </row>
    <row r="817" spans="3:12" ht="14.25" customHeight="1" x14ac:dyDescent="0.2">
      <c r="C817" s="91"/>
      <c r="D817" s="91"/>
      <c r="E817" s="91"/>
      <c r="F817" s="91"/>
      <c r="G817" s="91"/>
      <c r="H817" s="91"/>
      <c r="I817" s="91"/>
      <c r="J817" s="91"/>
      <c r="K817" s="91"/>
      <c r="L817" s="91"/>
    </row>
    <row r="818" spans="3:12" ht="14.25" customHeight="1" x14ac:dyDescent="0.2">
      <c r="C818" s="91"/>
      <c r="D818" s="91"/>
      <c r="E818" s="91"/>
      <c r="F818" s="91"/>
      <c r="G818" s="91"/>
      <c r="H818" s="91"/>
      <c r="I818" s="91"/>
      <c r="J818" s="91"/>
      <c r="K818" s="91"/>
      <c r="L818" s="91"/>
    </row>
    <row r="819" spans="3:12" ht="14.25" customHeight="1" x14ac:dyDescent="0.2">
      <c r="C819" s="91"/>
      <c r="D819" s="91"/>
      <c r="E819" s="91"/>
      <c r="F819" s="91"/>
      <c r="G819" s="91"/>
      <c r="H819" s="91"/>
      <c r="I819" s="91"/>
      <c r="J819" s="91"/>
      <c r="K819" s="91"/>
      <c r="L819" s="91"/>
    </row>
    <row r="820" spans="3:12" ht="14.25" customHeight="1" x14ac:dyDescent="0.2">
      <c r="C820" s="91"/>
      <c r="D820" s="91"/>
      <c r="E820" s="91"/>
      <c r="F820" s="91"/>
      <c r="G820" s="91"/>
      <c r="H820" s="91"/>
      <c r="I820" s="91"/>
      <c r="J820" s="91"/>
      <c r="K820" s="91"/>
      <c r="L820" s="91"/>
    </row>
    <row r="821" spans="3:12" ht="14.25" customHeight="1" x14ac:dyDescent="0.2">
      <c r="C821" s="91"/>
      <c r="D821" s="91"/>
      <c r="E821" s="91"/>
      <c r="F821" s="91"/>
      <c r="G821" s="91"/>
      <c r="H821" s="91"/>
      <c r="I821" s="91"/>
      <c r="J821" s="91"/>
      <c r="K821" s="91"/>
      <c r="L821" s="91"/>
    </row>
    <row r="822" spans="3:12" ht="14.25" customHeight="1" x14ac:dyDescent="0.2">
      <c r="C822" s="91"/>
      <c r="D822" s="91"/>
      <c r="E822" s="91"/>
      <c r="F822" s="91"/>
      <c r="G822" s="91"/>
      <c r="H822" s="91"/>
      <c r="I822" s="91"/>
      <c r="J822" s="91"/>
      <c r="K822" s="91"/>
      <c r="L822" s="91"/>
    </row>
    <row r="823" spans="3:12" ht="14.25" customHeight="1" x14ac:dyDescent="0.2">
      <c r="C823" s="91"/>
      <c r="D823" s="91"/>
      <c r="E823" s="91"/>
      <c r="F823" s="91"/>
      <c r="G823" s="91"/>
      <c r="H823" s="91"/>
      <c r="I823" s="91"/>
      <c r="J823" s="91"/>
      <c r="K823" s="91"/>
      <c r="L823" s="91"/>
    </row>
    <row r="824" spans="3:12" ht="14.25" customHeight="1" x14ac:dyDescent="0.2">
      <c r="C824" s="91"/>
      <c r="D824" s="91"/>
      <c r="E824" s="91"/>
      <c r="F824" s="91"/>
      <c r="G824" s="91"/>
      <c r="H824" s="91"/>
      <c r="I824" s="91"/>
      <c r="J824" s="91"/>
      <c r="K824" s="91"/>
      <c r="L824" s="91"/>
    </row>
    <row r="825" spans="3:12" ht="14.25" customHeight="1" x14ac:dyDescent="0.2">
      <c r="C825" s="91"/>
      <c r="D825" s="91"/>
      <c r="E825" s="91"/>
      <c r="F825" s="91"/>
      <c r="G825" s="91"/>
      <c r="H825" s="91"/>
      <c r="I825" s="91"/>
      <c r="J825" s="91"/>
      <c r="K825" s="91"/>
      <c r="L825" s="91"/>
    </row>
    <row r="826" spans="3:12" ht="14.25" customHeight="1" x14ac:dyDescent="0.2">
      <c r="C826" s="91"/>
      <c r="D826" s="91"/>
      <c r="E826" s="91"/>
      <c r="F826" s="91"/>
      <c r="G826" s="91"/>
      <c r="H826" s="91"/>
      <c r="I826" s="91"/>
      <c r="J826" s="91"/>
      <c r="K826" s="91"/>
      <c r="L826" s="91"/>
    </row>
    <row r="827" spans="3:12" ht="14.25" customHeight="1" x14ac:dyDescent="0.2">
      <c r="C827" s="91"/>
      <c r="D827" s="91"/>
      <c r="E827" s="91"/>
      <c r="F827" s="91"/>
      <c r="G827" s="91"/>
      <c r="H827" s="91"/>
      <c r="I827" s="91"/>
      <c r="J827" s="91"/>
      <c r="K827" s="91"/>
      <c r="L827" s="91"/>
    </row>
    <row r="828" spans="3:12" ht="14.25" customHeight="1" x14ac:dyDescent="0.2">
      <c r="C828" s="91"/>
      <c r="D828" s="91"/>
      <c r="E828" s="91"/>
      <c r="F828" s="91"/>
      <c r="G828" s="91"/>
      <c r="H828" s="91"/>
      <c r="I828" s="91"/>
      <c r="J828" s="91"/>
      <c r="K828" s="91"/>
      <c r="L828" s="91"/>
    </row>
    <row r="829" spans="3:12" ht="14.25" customHeight="1" x14ac:dyDescent="0.2">
      <c r="C829" s="91"/>
      <c r="D829" s="91"/>
      <c r="E829" s="91"/>
      <c r="F829" s="91"/>
      <c r="G829" s="91"/>
      <c r="H829" s="91"/>
      <c r="I829" s="91"/>
      <c r="J829" s="91"/>
      <c r="K829" s="91"/>
      <c r="L829" s="91"/>
    </row>
    <row r="830" spans="3:12" ht="14.25" customHeight="1" x14ac:dyDescent="0.2">
      <c r="C830" s="91"/>
      <c r="D830" s="91"/>
      <c r="E830" s="91"/>
      <c r="F830" s="91"/>
      <c r="G830" s="91"/>
      <c r="H830" s="91"/>
      <c r="I830" s="91"/>
      <c r="J830" s="91"/>
      <c r="K830" s="91"/>
      <c r="L830" s="91"/>
    </row>
    <row r="831" spans="3:12" ht="14.25" customHeight="1" x14ac:dyDescent="0.2">
      <c r="C831" s="91"/>
      <c r="D831" s="91"/>
      <c r="E831" s="91"/>
      <c r="F831" s="91"/>
      <c r="G831" s="91"/>
      <c r="H831" s="91"/>
      <c r="I831" s="91"/>
      <c r="J831" s="91"/>
      <c r="K831" s="91"/>
      <c r="L831" s="91"/>
    </row>
    <row r="832" spans="3:12" ht="14.25" customHeight="1" x14ac:dyDescent="0.2">
      <c r="C832" s="91"/>
      <c r="D832" s="91"/>
      <c r="E832" s="91"/>
      <c r="F832" s="91"/>
      <c r="G832" s="91"/>
      <c r="H832" s="91"/>
      <c r="I832" s="91"/>
      <c r="J832" s="91"/>
      <c r="K832" s="91"/>
      <c r="L832" s="91"/>
    </row>
    <row r="833" spans="3:12" ht="14.25" customHeight="1" x14ac:dyDescent="0.2">
      <c r="C833" s="91"/>
      <c r="D833" s="91"/>
      <c r="E833" s="91"/>
      <c r="F833" s="91"/>
      <c r="G833" s="91"/>
      <c r="H833" s="91"/>
      <c r="I833" s="91"/>
      <c r="J833" s="91"/>
      <c r="K833" s="91"/>
      <c r="L833" s="91"/>
    </row>
    <row r="834" spans="3:12" ht="14.25" customHeight="1" x14ac:dyDescent="0.2">
      <c r="C834" s="91"/>
      <c r="D834" s="91"/>
      <c r="E834" s="91"/>
      <c r="F834" s="91"/>
      <c r="G834" s="91"/>
      <c r="H834" s="91"/>
      <c r="I834" s="91"/>
      <c r="J834" s="91"/>
      <c r="K834" s="91"/>
      <c r="L834" s="91"/>
    </row>
    <row r="835" spans="3:12" ht="14.25" customHeight="1" x14ac:dyDescent="0.2">
      <c r="C835" s="91"/>
      <c r="D835" s="91"/>
      <c r="E835" s="91"/>
      <c r="F835" s="91"/>
      <c r="G835" s="91"/>
      <c r="H835" s="91"/>
      <c r="I835" s="91"/>
      <c r="J835" s="91"/>
      <c r="K835" s="91"/>
      <c r="L835" s="91"/>
    </row>
    <row r="836" spans="3:12" ht="14.25" customHeight="1" x14ac:dyDescent="0.2">
      <c r="C836" s="91"/>
      <c r="D836" s="91"/>
      <c r="E836" s="91"/>
      <c r="F836" s="91"/>
      <c r="G836" s="91"/>
      <c r="H836" s="91"/>
      <c r="I836" s="91"/>
      <c r="J836" s="91"/>
      <c r="K836" s="91"/>
      <c r="L836" s="91"/>
    </row>
    <row r="837" spans="3:12" ht="14.25" customHeight="1" x14ac:dyDescent="0.2">
      <c r="C837" s="91"/>
      <c r="D837" s="91"/>
      <c r="E837" s="91"/>
      <c r="F837" s="91"/>
      <c r="G837" s="91"/>
      <c r="H837" s="91"/>
      <c r="I837" s="91"/>
      <c r="J837" s="91"/>
      <c r="K837" s="91"/>
      <c r="L837" s="91"/>
    </row>
    <row r="838" spans="3:12" ht="14.25" customHeight="1" x14ac:dyDescent="0.2">
      <c r="C838" s="91"/>
      <c r="D838" s="91"/>
      <c r="E838" s="91"/>
      <c r="F838" s="91"/>
      <c r="G838" s="91"/>
      <c r="H838" s="91"/>
      <c r="I838" s="91"/>
      <c r="J838" s="91"/>
      <c r="K838" s="91"/>
      <c r="L838" s="91"/>
    </row>
    <row r="839" spans="3:12" ht="14.25" customHeight="1" x14ac:dyDescent="0.2">
      <c r="C839" s="91"/>
      <c r="D839" s="91"/>
      <c r="E839" s="91"/>
      <c r="F839" s="91"/>
      <c r="G839" s="91"/>
      <c r="H839" s="91"/>
      <c r="I839" s="91"/>
      <c r="J839" s="91"/>
      <c r="K839" s="91"/>
      <c r="L839" s="91"/>
    </row>
    <row r="840" spans="3:12" ht="14.25" customHeight="1" x14ac:dyDescent="0.2">
      <c r="C840" s="91"/>
      <c r="D840" s="91"/>
      <c r="E840" s="91"/>
      <c r="F840" s="91"/>
      <c r="G840" s="91"/>
      <c r="H840" s="91"/>
      <c r="I840" s="91"/>
      <c r="J840" s="91"/>
      <c r="K840" s="91"/>
      <c r="L840" s="91"/>
    </row>
    <row r="841" spans="3:12" ht="14.25" customHeight="1" x14ac:dyDescent="0.2">
      <c r="C841" s="91"/>
      <c r="D841" s="91"/>
      <c r="E841" s="91"/>
      <c r="F841" s="91"/>
      <c r="G841" s="91"/>
      <c r="H841" s="91"/>
      <c r="I841" s="91"/>
      <c r="J841" s="91"/>
      <c r="K841" s="91"/>
      <c r="L841" s="91"/>
    </row>
    <row r="842" spans="3:12" ht="14.25" customHeight="1" x14ac:dyDescent="0.2">
      <c r="C842" s="91"/>
      <c r="D842" s="91"/>
      <c r="E842" s="91"/>
      <c r="F842" s="91"/>
      <c r="G842" s="91"/>
      <c r="H842" s="91"/>
      <c r="I842" s="91"/>
      <c r="J842" s="91"/>
      <c r="K842" s="91"/>
      <c r="L842" s="91"/>
    </row>
    <row r="843" spans="3:12" ht="14.25" customHeight="1" x14ac:dyDescent="0.2">
      <c r="C843" s="91"/>
      <c r="D843" s="91"/>
      <c r="E843" s="91"/>
      <c r="F843" s="91"/>
      <c r="G843" s="91"/>
      <c r="H843" s="91"/>
      <c r="I843" s="91"/>
      <c r="J843" s="91"/>
      <c r="K843" s="91"/>
      <c r="L843" s="91"/>
    </row>
    <row r="844" spans="3:12" ht="14.25" customHeight="1" x14ac:dyDescent="0.2">
      <c r="C844" s="91"/>
      <c r="D844" s="91"/>
      <c r="E844" s="91"/>
      <c r="F844" s="91"/>
      <c r="G844" s="91"/>
      <c r="H844" s="91"/>
      <c r="I844" s="91"/>
      <c r="J844" s="91"/>
      <c r="K844" s="91"/>
      <c r="L844" s="91"/>
    </row>
    <row r="845" spans="3:12" ht="14.25" customHeight="1" x14ac:dyDescent="0.2">
      <c r="C845" s="91"/>
      <c r="D845" s="91"/>
      <c r="E845" s="91"/>
      <c r="F845" s="91"/>
      <c r="G845" s="91"/>
      <c r="H845" s="91"/>
      <c r="I845" s="91"/>
      <c r="J845" s="91"/>
      <c r="K845" s="91"/>
      <c r="L845" s="91"/>
    </row>
    <row r="846" spans="3:12" ht="14.25" customHeight="1" x14ac:dyDescent="0.2">
      <c r="C846" s="91"/>
      <c r="D846" s="91"/>
      <c r="E846" s="91"/>
      <c r="F846" s="91"/>
      <c r="G846" s="91"/>
      <c r="H846" s="91"/>
      <c r="I846" s="91"/>
      <c r="J846" s="91"/>
      <c r="K846" s="91"/>
      <c r="L846" s="91"/>
    </row>
    <row r="847" spans="3:12" ht="14.25" customHeight="1" x14ac:dyDescent="0.2">
      <c r="C847" s="91"/>
      <c r="D847" s="91"/>
      <c r="E847" s="91"/>
      <c r="F847" s="91"/>
      <c r="G847" s="91"/>
      <c r="H847" s="91"/>
      <c r="I847" s="91"/>
      <c r="J847" s="91"/>
      <c r="K847" s="91"/>
      <c r="L847" s="91"/>
    </row>
    <row r="848" spans="3:12" ht="14.25" customHeight="1" x14ac:dyDescent="0.2">
      <c r="C848" s="91"/>
      <c r="D848" s="91"/>
      <c r="E848" s="91"/>
      <c r="F848" s="91"/>
      <c r="G848" s="91"/>
      <c r="H848" s="91"/>
      <c r="I848" s="91"/>
      <c r="J848" s="91"/>
      <c r="K848" s="91"/>
      <c r="L848" s="91"/>
    </row>
    <row r="849" spans="3:12" ht="14.25" customHeight="1" x14ac:dyDescent="0.2">
      <c r="C849" s="91"/>
      <c r="D849" s="91"/>
      <c r="E849" s="91"/>
      <c r="F849" s="91"/>
      <c r="G849" s="91"/>
      <c r="H849" s="91"/>
      <c r="I849" s="91"/>
      <c r="J849" s="91"/>
      <c r="K849" s="91"/>
      <c r="L849" s="91"/>
    </row>
    <row r="850" spans="3:12" ht="14.25" customHeight="1" x14ac:dyDescent="0.2">
      <c r="C850" s="91"/>
      <c r="D850" s="91"/>
      <c r="E850" s="91"/>
      <c r="F850" s="91"/>
      <c r="G850" s="91"/>
      <c r="H850" s="91"/>
      <c r="I850" s="91"/>
      <c r="J850" s="91"/>
      <c r="K850" s="91"/>
      <c r="L850" s="91"/>
    </row>
    <row r="851" spans="3:12" ht="14.25" customHeight="1" x14ac:dyDescent="0.2">
      <c r="C851" s="91"/>
      <c r="D851" s="91"/>
      <c r="E851" s="91"/>
      <c r="F851" s="91"/>
      <c r="G851" s="91"/>
      <c r="H851" s="91"/>
      <c r="I851" s="91"/>
      <c r="J851" s="91"/>
      <c r="K851" s="91"/>
      <c r="L851" s="91"/>
    </row>
    <row r="852" spans="3:12" ht="14.25" customHeight="1" x14ac:dyDescent="0.2">
      <c r="C852" s="91"/>
      <c r="D852" s="91"/>
      <c r="E852" s="91"/>
      <c r="F852" s="91"/>
      <c r="G852" s="91"/>
      <c r="H852" s="91"/>
      <c r="I852" s="91"/>
      <c r="J852" s="91"/>
      <c r="K852" s="91"/>
      <c r="L852" s="91"/>
    </row>
    <row r="853" spans="3:12" ht="14.25" customHeight="1" x14ac:dyDescent="0.2">
      <c r="C853" s="91"/>
      <c r="D853" s="91"/>
      <c r="E853" s="91"/>
      <c r="F853" s="91"/>
      <c r="G853" s="91"/>
      <c r="H853" s="91"/>
      <c r="I853" s="91"/>
      <c r="J853" s="91"/>
      <c r="K853" s="91"/>
      <c r="L853" s="91"/>
    </row>
    <row r="854" spans="3:12" ht="14.25" customHeight="1" x14ac:dyDescent="0.2">
      <c r="C854" s="91"/>
      <c r="D854" s="91"/>
      <c r="E854" s="91"/>
      <c r="F854" s="91"/>
      <c r="G854" s="91"/>
      <c r="H854" s="91"/>
      <c r="I854" s="91"/>
      <c r="J854" s="91"/>
      <c r="K854" s="91"/>
      <c r="L854" s="91"/>
    </row>
    <row r="855" spans="3:12" ht="14.25" customHeight="1" x14ac:dyDescent="0.2">
      <c r="C855" s="91"/>
      <c r="D855" s="91"/>
      <c r="E855" s="91"/>
      <c r="F855" s="91"/>
      <c r="G855" s="91"/>
      <c r="H855" s="91"/>
      <c r="I855" s="91"/>
      <c r="J855" s="91"/>
      <c r="K855" s="91"/>
      <c r="L855" s="91"/>
    </row>
    <row r="856" spans="3:12" ht="14.25" customHeight="1" x14ac:dyDescent="0.2">
      <c r="C856" s="91"/>
      <c r="D856" s="91"/>
      <c r="E856" s="91"/>
      <c r="F856" s="91"/>
      <c r="G856" s="91"/>
      <c r="H856" s="91"/>
      <c r="I856" s="91"/>
      <c r="J856" s="91"/>
      <c r="K856" s="91"/>
      <c r="L856" s="91"/>
    </row>
    <row r="857" spans="3:12" ht="14.25" customHeight="1" x14ac:dyDescent="0.2">
      <c r="C857" s="91"/>
      <c r="D857" s="91"/>
      <c r="E857" s="91"/>
      <c r="F857" s="91"/>
      <c r="G857" s="91"/>
      <c r="H857" s="91"/>
      <c r="I857" s="91"/>
      <c r="J857" s="91"/>
      <c r="K857" s="91"/>
      <c r="L857" s="91"/>
    </row>
    <row r="858" spans="3:12" ht="14.25" customHeight="1" x14ac:dyDescent="0.2">
      <c r="C858" s="91"/>
      <c r="D858" s="91"/>
      <c r="E858" s="91"/>
      <c r="F858" s="91"/>
      <c r="G858" s="91"/>
      <c r="H858" s="91"/>
      <c r="I858" s="91"/>
      <c r="J858" s="91"/>
      <c r="K858" s="91"/>
      <c r="L858" s="91"/>
    </row>
    <row r="859" spans="3:12" ht="14.25" customHeight="1" x14ac:dyDescent="0.2">
      <c r="C859" s="91"/>
      <c r="D859" s="91"/>
      <c r="E859" s="91"/>
      <c r="F859" s="91"/>
      <c r="G859" s="91"/>
      <c r="H859" s="91"/>
      <c r="I859" s="91"/>
      <c r="J859" s="91"/>
      <c r="K859" s="91"/>
      <c r="L859" s="91"/>
    </row>
    <row r="860" spans="3:12" ht="14.25" customHeight="1" x14ac:dyDescent="0.2">
      <c r="C860" s="91"/>
      <c r="D860" s="91"/>
      <c r="E860" s="91"/>
      <c r="F860" s="91"/>
      <c r="G860" s="91"/>
      <c r="H860" s="91"/>
      <c r="I860" s="91"/>
      <c r="J860" s="91"/>
      <c r="K860" s="91"/>
      <c r="L860" s="91"/>
    </row>
    <row r="861" spans="3:12" ht="14.25" customHeight="1" x14ac:dyDescent="0.2">
      <c r="C861" s="91"/>
      <c r="D861" s="91"/>
      <c r="E861" s="91"/>
      <c r="F861" s="91"/>
      <c r="G861" s="91"/>
      <c r="H861" s="91"/>
      <c r="I861" s="91"/>
      <c r="J861" s="91"/>
      <c r="K861" s="91"/>
      <c r="L861" s="91"/>
    </row>
    <row r="862" spans="3:12" ht="14.25" customHeight="1" x14ac:dyDescent="0.2">
      <c r="C862" s="91"/>
      <c r="D862" s="91"/>
      <c r="E862" s="91"/>
      <c r="F862" s="91"/>
      <c r="G862" s="91"/>
      <c r="H862" s="91"/>
      <c r="I862" s="91"/>
      <c r="J862" s="91"/>
      <c r="K862" s="91"/>
      <c r="L862" s="91"/>
    </row>
    <row r="863" spans="3:12" ht="14.25" customHeight="1" x14ac:dyDescent="0.2">
      <c r="C863" s="91"/>
      <c r="D863" s="91"/>
      <c r="E863" s="91"/>
      <c r="F863" s="91"/>
      <c r="G863" s="91"/>
      <c r="H863" s="91"/>
      <c r="I863" s="91"/>
      <c r="J863" s="91"/>
      <c r="K863" s="91"/>
      <c r="L863" s="91"/>
    </row>
    <row r="864" spans="3:12" ht="14.25" customHeight="1" x14ac:dyDescent="0.2">
      <c r="C864" s="91"/>
      <c r="D864" s="91"/>
      <c r="E864" s="91"/>
      <c r="F864" s="91"/>
      <c r="G864" s="91"/>
      <c r="H864" s="91"/>
      <c r="I864" s="91"/>
      <c r="J864" s="91"/>
      <c r="K864" s="91"/>
      <c r="L864" s="91"/>
    </row>
    <row r="865" spans="3:12" ht="14.25" customHeight="1" x14ac:dyDescent="0.2">
      <c r="C865" s="91"/>
      <c r="D865" s="91"/>
      <c r="E865" s="91"/>
      <c r="F865" s="91"/>
      <c r="G865" s="91"/>
      <c r="H865" s="91"/>
      <c r="I865" s="91"/>
      <c r="J865" s="91"/>
      <c r="K865" s="91"/>
      <c r="L865" s="91"/>
    </row>
    <row r="866" spans="3:12" ht="14.25" customHeight="1" x14ac:dyDescent="0.2">
      <c r="C866" s="91"/>
      <c r="D866" s="91"/>
      <c r="E866" s="91"/>
      <c r="F866" s="91"/>
      <c r="G866" s="91"/>
      <c r="H866" s="91"/>
      <c r="I866" s="91"/>
      <c r="J866" s="91"/>
      <c r="K866" s="91"/>
      <c r="L866" s="91"/>
    </row>
    <row r="867" spans="3:12" ht="14.25" customHeight="1" x14ac:dyDescent="0.2">
      <c r="C867" s="91"/>
      <c r="D867" s="91"/>
      <c r="E867" s="91"/>
      <c r="F867" s="91"/>
      <c r="G867" s="91"/>
      <c r="H867" s="91"/>
      <c r="I867" s="91"/>
      <c r="J867" s="91"/>
      <c r="K867" s="91"/>
      <c r="L867" s="91"/>
    </row>
    <row r="868" spans="3:12" ht="14.25" customHeight="1" x14ac:dyDescent="0.2">
      <c r="C868" s="91"/>
      <c r="D868" s="91"/>
      <c r="E868" s="91"/>
      <c r="F868" s="91"/>
      <c r="G868" s="91"/>
      <c r="H868" s="91"/>
      <c r="I868" s="91"/>
      <c r="J868" s="91"/>
      <c r="K868" s="91"/>
      <c r="L868" s="91"/>
    </row>
    <row r="869" spans="3:12" ht="14.25" customHeight="1" x14ac:dyDescent="0.2">
      <c r="C869" s="91"/>
      <c r="D869" s="91"/>
      <c r="E869" s="91"/>
      <c r="F869" s="91"/>
      <c r="G869" s="91"/>
      <c r="H869" s="91"/>
      <c r="I869" s="91"/>
      <c r="J869" s="91"/>
      <c r="K869" s="91"/>
      <c r="L869" s="91"/>
    </row>
    <row r="870" spans="3:12" ht="14.25" customHeight="1" x14ac:dyDescent="0.2">
      <c r="C870" s="91"/>
      <c r="D870" s="91"/>
      <c r="E870" s="91"/>
      <c r="F870" s="91"/>
      <c r="G870" s="91"/>
      <c r="H870" s="91"/>
      <c r="I870" s="91"/>
      <c r="J870" s="91"/>
      <c r="K870" s="91"/>
      <c r="L870" s="91"/>
    </row>
    <row r="871" spans="3:12" ht="14.25" customHeight="1" x14ac:dyDescent="0.2">
      <c r="C871" s="91"/>
      <c r="D871" s="91"/>
      <c r="E871" s="91"/>
      <c r="F871" s="91"/>
      <c r="G871" s="91"/>
      <c r="H871" s="91"/>
      <c r="I871" s="91"/>
      <c r="J871" s="91"/>
      <c r="K871" s="91"/>
      <c r="L871" s="91"/>
    </row>
    <row r="872" spans="3:12" ht="14.25" customHeight="1" x14ac:dyDescent="0.2">
      <c r="C872" s="91"/>
      <c r="D872" s="91"/>
      <c r="E872" s="91"/>
      <c r="F872" s="91"/>
      <c r="G872" s="91"/>
      <c r="H872" s="91"/>
      <c r="I872" s="91"/>
      <c r="J872" s="91"/>
      <c r="K872" s="91"/>
      <c r="L872" s="91"/>
    </row>
    <row r="873" spans="3:12" ht="14.25" customHeight="1" x14ac:dyDescent="0.2">
      <c r="C873" s="91"/>
      <c r="D873" s="91"/>
      <c r="E873" s="91"/>
      <c r="F873" s="91"/>
      <c r="G873" s="91"/>
      <c r="H873" s="91"/>
      <c r="I873" s="91"/>
      <c r="J873" s="91"/>
      <c r="K873" s="91"/>
      <c r="L873" s="91"/>
    </row>
    <row r="874" spans="3:12" ht="14.25" customHeight="1" x14ac:dyDescent="0.2">
      <c r="C874" s="91"/>
      <c r="D874" s="91"/>
      <c r="E874" s="91"/>
      <c r="F874" s="91"/>
      <c r="G874" s="91"/>
      <c r="H874" s="91"/>
      <c r="I874" s="91"/>
      <c r="J874" s="91"/>
      <c r="K874" s="91"/>
      <c r="L874" s="91"/>
    </row>
    <row r="875" spans="3:12" ht="14.25" customHeight="1" x14ac:dyDescent="0.2">
      <c r="C875" s="91"/>
      <c r="D875" s="91"/>
      <c r="E875" s="91"/>
      <c r="F875" s="91"/>
      <c r="G875" s="91"/>
      <c r="H875" s="91"/>
      <c r="I875" s="91"/>
      <c r="J875" s="91"/>
      <c r="K875" s="91"/>
      <c r="L875" s="91"/>
    </row>
    <row r="876" spans="3:12" ht="14.25" customHeight="1" x14ac:dyDescent="0.2">
      <c r="C876" s="91"/>
      <c r="D876" s="91"/>
      <c r="E876" s="91"/>
      <c r="F876" s="91"/>
      <c r="G876" s="91"/>
      <c r="H876" s="91"/>
      <c r="I876" s="91"/>
      <c r="J876" s="91"/>
      <c r="K876" s="91"/>
      <c r="L876" s="91"/>
    </row>
    <row r="877" spans="3:12" ht="14.25" customHeight="1" x14ac:dyDescent="0.2">
      <c r="C877" s="91"/>
      <c r="D877" s="91"/>
      <c r="E877" s="91"/>
      <c r="F877" s="91"/>
      <c r="G877" s="91"/>
      <c r="H877" s="91"/>
      <c r="I877" s="91"/>
      <c r="J877" s="91"/>
      <c r="K877" s="91"/>
      <c r="L877" s="91"/>
    </row>
    <row r="878" spans="3:12" ht="14.25" customHeight="1" x14ac:dyDescent="0.2">
      <c r="C878" s="91"/>
      <c r="D878" s="91"/>
      <c r="E878" s="91"/>
      <c r="F878" s="91"/>
      <c r="G878" s="91"/>
      <c r="H878" s="91"/>
      <c r="I878" s="91"/>
      <c r="J878" s="91"/>
      <c r="K878" s="91"/>
      <c r="L878" s="91"/>
    </row>
    <row r="879" spans="3:12" ht="14.25" customHeight="1" x14ac:dyDescent="0.2">
      <c r="C879" s="91"/>
      <c r="D879" s="91"/>
      <c r="E879" s="91"/>
      <c r="F879" s="91"/>
      <c r="G879" s="91"/>
      <c r="H879" s="91"/>
      <c r="I879" s="91"/>
      <c r="J879" s="91"/>
      <c r="K879" s="91"/>
      <c r="L879" s="91"/>
    </row>
    <row r="880" spans="3:12" ht="14.25" customHeight="1" x14ac:dyDescent="0.2">
      <c r="C880" s="91"/>
      <c r="D880" s="91"/>
      <c r="E880" s="91"/>
      <c r="F880" s="91"/>
      <c r="G880" s="91"/>
      <c r="H880" s="91"/>
      <c r="I880" s="91"/>
      <c r="J880" s="91"/>
      <c r="K880" s="91"/>
      <c r="L880" s="91"/>
    </row>
    <row r="881" spans="3:12" ht="14.25" customHeight="1" x14ac:dyDescent="0.2">
      <c r="C881" s="91"/>
      <c r="D881" s="91"/>
      <c r="E881" s="91"/>
      <c r="F881" s="91"/>
      <c r="G881" s="91"/>
      <c r="H881" s="91"/>
      <c r="I881" s="91"/>
      <c r="J881" s="91"/>
      <c r="K881" s="91"/>
      <c r="L881" s="91"/>
    </row>
    <row r="882" spans="3:12" ht="14.25" customHeight="1" x14ac:dyDescent="0.2">
      <c r="C882" s="91"/>
      <c r="D882" s="91"/>
      <c r="E882" s="91"/>
      <c r="F882" s="91"/>
      <c r="G882" s="91"/>
      <c r="H882" s="91"/>
      <c r="I882" s="91"/>
      <c r="J882" s="91"/>
      <c r="K882" s="91"/>
      <c r="L882" s="91"/>
    </row>
    <row r="883" spans="3:12" ht="14.25" customHeight="1" x14ac:dyDescent="0.2">
      <c r="C883" s="91"/>
      <c r="D883" s="91"/>
      <c r="E883" s="91"/>
      <c r="F883" s="91"/>
      <c r="G883" s="91"/>
      <c r="H883" s="91"/>
      <c r="I883" s="91"/>
      <c r="J883" s="91"/>
      <c r="K883" s="91"/>
      <c r="L883" s="91"/>
    </row>
    <row r="884" spans="3:12" ht="14.25" customHeight="1" x14ac:dyDescent="0.2">
      <c r="C884" s="91"/>
      <c r="D884" s="91"/>
      <c r="E884" s="91"/>
      <c r="F884" s="91"/>
      <c r="G884" s="91"/>
      <c r="H884" s="91"/>
      <c r="I884" s="91"/>
      <c r="J884" s="91"/>
      <c r="K884" s="91"/>
      <c r="L884" s="91"/>
    </row>
    <row r="885" spans="3:12" ht="14.25" customHeight="1" x14ac:dyDescent="0.2">
      <c r="C885" s="91"/>
      <c r="D885" s="91"/>
      <c r="E885" s="91"/>
      <c r="F885" s="91"/>
      <c r="G885" s="91"/>
      <c r="H885" s="91"/>
      <c r="I885" s="91"/>
      <c r="J885" s="91"/>
      <c r="K885" s="91"/>
      <c r="L885" s="91"/>
    </row>
    <row r="886" spans="3:12" ht="14.25" customHeight="1" x14ac:dyDescent="0.2">
      <c r="C886" s="91"/>
      <c r="D886" s="91"/>
      <c r="E886" s="91"/>
      <c r="F886" s="91"/>
      <c r="G886" s="91"/>
      <c r="H886" s="91"/>
      <c r="I886" s="91"/>
      <c r="J886" s="91"/>
      <c r="K886" s="91"/>
      <c r="L886" s="91"/>
    </row>
    <row r="887" spans="3:12" ht="14.25" customHeight="1" x14ac:dyDescent="0.2">
      <c r="C887" s="91"/>
      <c r="D887" s="91"/>
      <c r="E887" s="91"/>
      <c r="F887" s="91"/>
      <c r="G887" s="91"/>
      <c r="H887" s="91"/>
      <c r="I887" s="91"/>
      <c r="J887" s="91"/>
      <c r="K887" s="91"/>
      <c r="L887" s="91"/>
    </row>
    <row r="888" spans="3:12" ht="14.25" customHeight="1" x14ac:dyDescent="0.2">
      <c r="C888" s="91"/>
      <c r="D888" s="91"/>
      <c r="E888" s="91"/>
      <c r="F888" s="91"/>
      <c r="G888" s="91"/>
      <c r="H888" s="91"/>
      <c r="I888" s="91"/>
      <c r="J888" s="91"/>
      <c r="K888" s="91"/>
      <c r="L888" s="91"/>
    </row>
    <row r="889" spans="3:12" ht="14.25" customHeight="1" x14ac:dyDescent="0.2">
      <c r="C889" s="91"/>
      <c r="D889" s="91"/>
      <c r="E889" s="91"/>
      <c r="F889" s="91"/>
      <c r="G889" s="91"/>
      <c r="H889" s="91"/>
      <c r="I889" s="91"/>
      <c r="J889" s="91"/>
      <c r="K889" s="91"/>
      <c r="L889" s="91"/>
    </row>
    <row r="890" spans="3:12" ht="14.25" customHeight="1" x14ac:dyDescent="0.2">
      <c r="C890" s="91"/>
      <c r="D890" s="91"/>
      <c r="E890" s="91"/>
      <c r="F890" s="91"/>
      <c r="G890" s="91"/>
      <c r="H890" s="91"/>
      <c r="I890" s="91"/>
      <c r="J890" s="91"/>
      <c r="K890" s="91"/>
      <c r="L890" s="91"/>
    </row>
    <row r="891" spans="3:12" ht="14.25" customHeight="1" x14ac:dyDescent="0.2">
      <c r="C891" s="91"/>
      <c r="D891" s="91"/>
      <c r="E891" s="91"/>
      <c r="F891" s="91"/>
      <c r="G891" s="91"/>
      <c r="H891" s="91"/>
      <c r="I891" s="91"/>
      <c r="J891" s="91"/>
      <c r="K891" s="91"/>
      <c r="L891" s="91"/>
    </row>
    <row r="892" spans="3:12" ht="14.25" customHeight="1" x14ac:dyDescent="0.2">
      <c r="C892" s="91"/>
      <c r="D892" s="91"/>
      <c r="E892" s="91"/>
      <c r="F892" s="91"/>
      <c r="G892" s="91"/>
      <c r="H892" s="91"/>
      <c r="I892" s="91"/>
      <c r="J892" s="91"/>
      <c r="K892" s="91"/>
      <c r="L892" s="91"/>
    </row>
    <row r="893" spans="3:12" ht="14.25" customHeight="1" x14ac:dyDescent="0.2">
      <c r="C893" s="91"/>
      <c r="D893" s="91"/>
      <c r="E893" s="91"/>
      <c r="F893" s="91"/>
      <c r="G893" s="91"/>
      <c r="H893" s="91"/>
      <c r="I893" s="91"/>
      <c r="J893" s="91"/>
      <c r="K893" s="91"/>
      <c r="L893" s="91"/>
    </row>
    <row r="894" spans="3:12" ht="14.25" customHeight="1" x14ac:dyDescent="0.2">
      <c r="C894" s="91"/>
      <c r="D894" s="91"/>
      <c r="E894" s="91"/>
      <c r="F894" s="91"/>
      <c r="G894" s="91"/>
      <c r="H894" s="91"/>
      <c r="I894" s="91"/>
      <c r="J894" s="91"/>
      <c r="K894" s="91"/>
      <c r="L894" s="91"/>
    </row>
    <row r="895" spans="3:12" ht="14.25" customHeight="1" x14ac:dyDescent="0.2">
      <c r="C895" s="91"/>
      <c r="D895" s="91"/>
      <c r="E895" s="91"/>
      <c r="F895" s="91"/>
      <c r="G895" s="91"/>
      <c r="H895" s="91"/>
      <c r="I895" s="91"/>
      <c r="J895" s="91"/>
      <c r="K895" s="91"/>
      <c r="L895" s="91"/>
    </row>
    <row r="896" spans="3:12" ht="14.25" customHeight="1" x14ac:dyDescent="0.2">
      <c r="C896" s="91"/>
      <c r="D896" s="91"/>
      <c r="E896" s="91"/>
      <c r="F896" s="91"/>
      <c r="G896" s="91"/>
      <c r="H896" s="91"/>
      <c r="I896" s="91"/>
      <c r="J896" s="91"/>
      <c r="K896" s="91"/>
      <c r="L896" s="91"/>
    </row>
    <row r="897" spans="3:12" ht="14.25" customHeight="1" x14ac:dyDescent="0.2">
      <c r="C897" s="91"/>
      <c r="D897" s="91"/>
      <c r="E897" s="91"/>
      <c r="F897" s="91"/>
      <c r="G897" s="91"/>
      <c r="H897" s="91"/>
      <c r="I897" s="91"/>
      <c r="J897" s="91"/>
      <c r="K897" s="91"/>
      <c r="L897" s="91"/>
    </row>
    <row r="898" spans="3:12" ht="14.25" customHeight="1" x14ac:dyDescent="0.2">
      <c r="C898" s="91"/>
      <c r="D898" s="91"/>
      <c r="E898" s="91"/>
      <c r="F898" s="91"/>
      <c r="G898" s="91"/>
      <c r="H898" s="91"/>
      <c r="I898" s="91"/>
      <c r="J898" s="91"/>
      <c r="K898" s="91"/>
      <c r="L898" s="91"/>
    </row>
    <row r="899" spans="3:12" ht="14.25" customHeight="1" x14ac:dyDescent="0.2">
      <c r="C899" s="91"/>
      <c r="D899" s="91"/>
      <c r="E899" s="91"/>
      <c r="F899" s="91"/>
      <c r="G899" s="91"/>
      <c r="H899" s="91"/>
      <c r="I899" s="91"/>
      <c r="J899" s="91"/>
      <c r="K899" s="91"/>
      <c r="L899" s="91"/>
    </row>
    <row r="900" spans="3:12" ht="14.25" customHeight="1" x14ac:dyDescent="0.2">
      <c r="C900" s="91"/>
      <c r="D900" s="91"/>
      <c r="E900" s="91"/>
      <c r="F900" s="91"/>
      <c r="G900" s="91"/>
      <c r="H900" s="91"/>
      <c r="I900" s="91"/>
      <c r="J900" s="91"/>
      <c r="K900" s="91"/>
      <c r="L900" s="91"/>
    </row>
    <row r="901" spans="3:12" ht="14.25" customHeight="1" x14ac:dyDescent="0.2">
      <c r="C901" s="91"/>
      <c r="D901" s="91"/>
      <c r="E901" s="91"/>
      <c r="F901" s="91"/>
      <c r="G901" s="91"/>
      <c r="H901" s="91"/>
      <c r="I901" s="91"/>
      <c r="J901" s="91"/>
      <c r="K901" s="91"/>
      <c r="L901" s="91"/>
    </row>
    <row r="902" spans="3:12" ht="14.25" customHeight="1" x14ac:dyDescent="0.2">
      <c r="C902" s="91"/>
      <c r="D902" s="91"/>
      <c r="E902" s="91"/>
      <c r="F902" s="91"/>
      <c r="G902" s="91"/>
      <c r="H902" s="91"/>
      <c r="I902" s="91"/>
      <c r="J902" s="91"/>
      <c r="K902" s="91"/>
      <c r="L902" s="91"/>
    </row>
    <row r="903" spans="3:12" ht="14.25" customHeight="1" x14ac:dyDescent="0.2">
      <c r="C903" s="91"/>
      <c r="D903" s="91"/>
      <c r="E903" s="91"/>
      <c r="F903" s="91"/>
      <c r="G903" s="91"/>
      <c r="H903" s="91"/>
      <c r="I903" s="91"/>
      <c r="J903" s="91"/>
      <c r="K903" s="91"/>
      <c r="L903" s="91"/>
    </row>
    <row r="904" spans="3:12" ht="14.25" customHeight="1" x14ac:dyDescent="0.2">
      <c r="C904" s="91"/>
      <c r="D904" s="91"/>
      <c r="E904" s="91"/>
      <c r="F904" s="91"/>
      <c r="G904" s="91"/>
      <c r="H904" s="91"/>
      <c r="I904" s="91"/>
      <c r="J904" s="91"/>
      <c r="K904" s="91"/>
      <c r="L904" s="91"/>
    </row>
    <row r="905" spans="3:12" ht="14.25" customHeight="1" x14ac:dyDescent="0.2">
      <c r="C905" s="91"/>
      <c r="D905" s="91"/>
      <c r="E905" s="91"/>
      <c r="F905" s="91"/>
      <c r="G905" s="91"/>
      <c r="H905" s="91"/>
      <c r="I905" s="91"/>
      <c r="J905" s="91"/>
      <c r="K905" s="91"/>
      <c r="L905" s="91"/>
    </row>
    <row r="906" spans="3:12" ht="14.25" customHeight="1" x14ac:dyDescent="0.2">
      <c r="C906" s="91"/>
      <c r="D906" s="91"/>
      <c r="E906" s="91"/>
      <c r="F906" s="91"/>
      <c r="G906" s="91"/>
      <c r="H906" s="91"/>
      <c r="I906" s="91"/>
      <c r="J906" s="91"/>
      <c r="K906" s="91"/>
      <c r="L906" s="91"/>
    </row>
    <row r="907" spans="3:12" ht="14.25" customHeight="1" x14ac:dyDescent="0.2">
      <c r="C907" s="91"/>
      <c r="D907" s="91"/>
      <c r="E907" s="91"/>
      <c r="F907" s="91"/>
      <c r="G907" s="91"/>
      <c r="H907" s="91"/>
      <c r="I907" s="91"/>
      <c r="J907" s="91"/>
      <c r="K907" s="91"/>
      <c r="L907" s="91"/>
    </row>
    <row r="908" spans="3:12" ht="14.25" customHeight="1" x14ac:dyDescent="0.2">
      <c r="C908" s="91"/>
      <c r="D908" s="91"/>
      <c r="E908" s="91"/>
      <c r="F908" s="91"/>
      <c r="G908" s="91"/>
      <c r="H908" s="91"/>
      <c r="I908" s="91"/>
      <c r="J908" s="91"/>
      <c r="K908" s="91"/>
      <c r="L908" s="91"/>
    </row>
    <row r="909" spans="3:12" ht="14.25" customHeight="1" x14ac:dyDescent="0.2">
      <c r="C909" s="91"/>
      <c r="D909" s="91"/>
      <c r="E909" s="91"/>
      <c r="F909" s="91"/>
      <c r="G909" s="91"/>
      <c r="H909" s="91"/>
      <c r="I909" s="91"/>
      <c r="J909" s="91"/>
      <c r="K909" s="91"/>
      <c r="L909" s="91"/>
    </row>
    <row r="910" spans="3:12" ht="14.25" customHeight="1" x14ac:dyDescent="0.2">
      <c r="C910" s="91"/>
      <c r="D910" s="91"/>
      <c r="E910" s="91"/>
      <c r="F910" s="91"/>
      <c r="G910" s="91"/>
      <c r="H910" s="91"/>
      <c r="I910" s="91"/>
      <c r="J910" s="91"/>
      <c r="K910" s="91"/>
      <c r="L910" s="91"/>
    </row>
    <row r="911" spans="3:12" ht="14.25" customHeight="1" x14ac:dyDescent="0.2">
      <c r="C911" s="91"/>
      <c r="D911" s="91"/>
      <c r="E911" s="91"/>
      <c r="F911" s="91"/>
      <c r="G911" s="91"/>
      <c r="H911" s="91"/>
      <c r="I911" s="91"/>
      <c r="J911" s="91"/>
      <c r="K911" s="91"/>
      <c r="L911" s="91"/>
    </row>
    <row r="912" spans="3:12" ht="14.25" customHeight="1" x14ac:dyDescent="0.2">
      <c r="C912" s="91"/>
      <c r="D912" s="91"/>
      <c r="E912" s="91"/>
      <c r="F912" s="91"/>
      <c r="G912" s="91"/>
      <c r="H912" s="91"/>
      <c r="I912" s="91"/>
      <c r="J912" s="91"/>
      <c r="K912" s="91"/>
      <c r="L912" s="91"/>
    </row>
    <row r="913" spans="3:12" ht="14.25" customHeight="1" x14ac:dyDescent="0.2">
      <c r="C913" s="91"/>
      <c r="D913" s="91"/>
      <c r="E913" s="91"/>
      <c r="F913" s="91"/>
      <c r="G913" s="91"/>
      <c r="H913" s="91"/>
      <c r="I913" s="91"/>
      <c r="J913" s="91"/>
      <c r="K913" s="91"/>
      <c r="L913" s="91"/>
    </row>
    <row r="914" spans="3:12" ht="14.25" customHeight="1" x14ac:dyDescent="0.2">
      <c r="C914" s="91"/>
      <c r="D914" s="91"/>
      <c r="E914" s="91"/>
      <c r="F914" s="91"/>
      <c r="G914" s="91"/>
      <c r="H914" s="91"/>
      <c r="I914" s="91"/>
      <c r="J914" s="91"/>
      <c r="K914" s="91"/>
      <c r="L914" s="91"/>
    </row>
    <row r="915" spans="3:12" ht="14.25" customHeight="1" x14ac:dyDescent="0.2">
      <c r="C915" s="91"/>
      <c r="D915" s="91"/>
      <c r="E915" s="91"/>
      <c r="F915" s="91"/>
      <c r="G915" s="91"/>
      <c r="H915" s="91"/>
      <c r="I915" s="91"/>
      <c r="J915" s="91"/>
      <c r="K915" s="91"/>
      <c r="L915" s="91"/>
    </row>
    <row r="916" spans="3:12" ht="14.25" customHeight="1" x14ac:dyDescent="0.2">
      <c r="C916" s="91"/>
      <c r="D916" s="91"/>
      <c r="E916" s="91"/>
      <c r="F916" s="91"/>
      <c r="G916" s="91"/>
      <c r="H916" s="91"/>
      <c r="I916" s="91"/>
      <c r="J916" s="91"/>
      <c r="K916" s="91"/>
      <c r="L916" s="91"/>
    </row>
    <row r="917" spans="3:12" ht="14.25" customHeight="1" x14ac:dyDescent="0.2">
      <c r="C917" s="91"/>
      <c r="D917" s="91"/>
      <c r="E917" s="91"/>
      <c r="F917" s="91"/>
      <c r="G917" s="91"/>
      <c r="H917" s="91"/>
      <c r="I917" s="91"/>
      <c r="J917" s="91"/>
      <c r="K917" s="91"/>
      <c r="L917" s="91"/>
    </row>
    <row r="918" spans="3:12" ht="14.25" customHeight="1" x14ac:dyDescent="0.2">
      <c r="C918" s="91"/>
      <c r="D918" s="91"/>
      <c r="E918" s="91"/>
      <c r="F918" s="91"/>
      <c r="G918" s="91"/>
      <c r="H918" s="91"/>
      <c r="I918" s="91"/>
      <c r="J918" s="91"/>
      <c r="K918" s="91"/>
      <c r="L918" s="91"/>
    </row>
    <row r="919" spans="3:12" ht="14.25" customHeight="1" x14ac:dyDescent="0.2">
      <c r="C919" s="91"/>
      <c r="D919" s="91"/>
      <c r="E919" s="91"/>
      <c r="F919" s="91"/>
      <c r="G919" s="91"/>
      <c r="H919" s="91"/>
      <c r="I919" s="91"/>
      <c r="J919" s="91"/>
      <c r="K919" s="91"/>
      <c r="L919" s="91"/>
    </row>
    <row r="920" spans="3:12" ht="14.25" customHeight="1" x14ac:dyDescent="0.2">
      <c r="C920" s="91"/>
      <c r="D920" s="91"/>
      <c r="E920" s="91"/>
      <c r="F920" s="91"/>
      <c r="G920" s="91"/>
      <c r="H920" s="91"/>
      <c r="I920" s="91"/>
      <c r="J920" s="91"/>
      <c r="K920" s="91"/>
      <c r="L920" s="91"/>
    </row>
    <row r="921" spans="3:12" ht="14.25" customHeight="1" x14ac:dyDescent="0.2">
      <c r="C921" s="91"/>
      <c r="D921" s="91"/>
      <c r="E921" s="91"/>
      <c r="F921" s="91"/>
      <c r="G921" s="91"/>
      <c r="H921" s="91"/>
      <c r="I921" s="91"/>
      <c r="J921" s="91"/>
      <c r="K921" s="91"/>
      <c r="L921" s="91"/>
    </row>
    <row r="922" spans="3:12" ht="14.25" customHeight="1" x14ac:dyDescent="0.2">
      <c r="C922" s="91"/>
      <c r="D922" s="91"/>
      <c r="E922" s="91"/>
      <c r="F922" s="91"/>
      <c r="G922" s="91"/>
      <c r="H922" s="91"/>
      <c r="I922" s="91"/>
      <c r="J922" s="91"/>
      <c r="K922" s="91"/>
      <c r="L922" s="91"/>
    </row>
    <row r="923" spans="3:12" ht="14.25" customHeight="1" x14ac:dyDescent="0.2">
      <c r="C923" s="91"/>
      <c r="D923" s="91"/>
      <c r="E923" s="91"/>
      <c r="F923" s="91"/>
      <c r="G923" s="91"/>
      <c r="H923" s="91"/>
      <c r="I923" s="91"/>
      <c r="J923" s="91"/>
      <c r="K923" s="91"/>
      <c r="L923" s="91"/>
    </row>
    <row r="924" spans="3:12" ht="14.25" customHeight="1" x14ac:dyDescent="0.2">
      <c r="C924" s="91"/>
      <c r="D924" s="91"/>
      <c r="E924" s="91"/>
      <c r="F924" s="91"/>
      <c r="G924" s="91"/>
      <c r="H924" s="91"/>
      <c r="I924" s="91"/>
      <c r="J924" s="91"/>
      <c r="K924" s="91"/>
      <c r="L924" s="91"/>
    </row>
    <row r="925" spans="3:12" ht="14.25" customHeight="1" x14ac:dyDescent="0.2">
      <c r="C925" s="91"/>
      <c r="D925" s="91"/>
      <c r="E925" s="91"/>
      <c r="F925" s="91"/>
      <c r="G925" s="91"/>
      <c r="H925" s="91"/>
      <c r="I925" s="91"/>
      <c r="J925" s="91"/>
      <c r="K925" s="91"/>
      <c r="L925" s="91"/>
    </row>
    <row r="926" spans="3:12" ht="14.25" customHeight="1" x14ac:dyDescent="0.2">
      <c r="C926" s="91"/>
      <c r="D926" s="91"/>
      <c r="E926" s="91"/>
      <c r="F926" s="91"/>
      <c r="G926" s="91"/>
      <c r="H926" s="91"/>
      <c r="I926" s="91"/>
      <c r="J926" s="91"/>
      <c r="K926" s="91"/>
      <c r="L926" s="91"/>
    </row>
    <row r="927" spans="3:12" ht="14.25" customHeight="1" x14ac:dyDescent="0.2">
      <c r="C927" s="91"/>
      <c r="D927" s="91"/>
      <c r="E927" s="91"/>
      <c r="F927" s="91"/>
      <c r="G927" s="91"/>
      <c r="H927" s="91"/>
      <c r="I927" s="91"/>
      <c r="J927" s="91"/>
      <c r="K927" s="91"/>
      <c r="L927" s="91"/>
    </row>
    <row r="928" spans="3:12" ht="14.25" customHeight="1" x14ac:dyDescent="0.2">
      <c r="C928" s="91"/>
      <c r="D928" s="91"/>
      <c r="E928" s="91"/>
      <c r="F928" s="91"/>
      <c r="G928" s="91"/>
      <c r="H928" s="91"/>
      <c r="I928" s="91"/>
      <c r="J928" s="91"/>
      <c r="K928" s="91"/>
      <c r="L928" s="91"/>
    </row>
    <row r="929" spans="3:12" ht="14.25" customHeight="1" x14ac:dyDescent="0.2">
      <c r="C929" s="91"/>
      <c r="D929" s="91"/>
      <c r="E929" s="91"/>
      <c r="F929" s="91"/>
      <c r="G929" s="91"/>
      <c r="H929" s="91"/>
      <c r="I929" s="91"/>
      <c r="J929" s="91"/>
      <c r="K929" s="91"/>
      <c r="L929" s="91"/>
    </row>
    <row r="930" spans="3:12" ht="14.25" customHeight="1" x14ac:dyDescent="0.2">
      <c r="C930" s="91"/>
      <c r="D930" s="91"/>
      <c r="E930" s="91"/>
      <c r="F930" s="91"/>
      <c r="G930" s="91"/>
      <c r="H930" s="91"/>
      <c r="I930" s="91"/>
      <c r="J930" s="91"/>
      <c r="K930" s="91"/>
      <c r="L930" s="91"/>
    </row>
    <row r="931" spans="3:12" ht="14.25" customHeight="1" x14ac:dyDescent="0.2">
      <c r="C931" s="91"/>
      <c r="D931" s="91"/>
      <c r="E931" s="91"/>
      <c r="F931" s="91"/>
      <c r="G931" s="91"/>
      <c r="H931" s="91"/>
      <c r="I931" s="91"/>
      <c r="J931" s="91"/>
      <c r="K931" s="91"/>
      <c r="L931" s="91"/>
    </row>
    <row r="932" spans="3:12" ht="14.25" customHeight="1" x14ac:dyDescent="0.2">
      <c r="C932" s="91"/>
      <c r="D932" s="91"/>
      <c r="E932" s="91"/>
      <c r="F932" s="91"/>
      <c r="G932" s="91"/>
      <c r="H932" s="91"/>
      <c r="I932" s="91"/>
      <c r="J932" s="91"/>
      <c r="K932" s="91"/>
      <c r="L932" s="91"/>
    </row>
    <row r="933" spans="3:12" ht="14.25" customHeight="1" x14ac:dyDescent="0.2">
      <c r="C933" s="91"/>
      <c r="D933" s="91"/>
      <c r="E933" s="91"/>
      <c r="F933" s="91"/>
      <c r="G933" s="91"/>
      <c r="H933" s="91"/>
      <c r="I933" s="91"/>
      <c r="J933" s="91"/>
      <c r="K933" s="91"/>
      <c r="L933" s="91"/>
    </row>
    <row r="934" spans="3:12" ht="14.25" customHeight="1" x14ac:dyDescent="0.2">
      <c r="C934" s="91"/>
      <c r="D934" s="91"/>
      <c r="E934" s="91"/>
      <c r="F934" s="91"/>
      <c r="G934" s="91"/>
      <c r="H934" s="91"/>
      <c r="I934" s="91"/>
      <c r="J934" s="91"/>
      <c r="K934" s="91"/>
      <c r="L934" s="91"/>
    </row>
    <row r="935" spans="3:12" ht="14.25" customHeight="1" x14ac:dyDescent="0.2">
      <c r="C935" s="91"/>
      <c r="D935" s="91"/>
      <c r="E935" s="91"/>
      <c r="F935" s="91"/>
      <c r="G935" s="91"/>
      <c r="H935" s="91"/>
      <c r="I935" s="91"/>
      <c r="J935" s="91"/>
      <c r="K935" s="91"/>
      <c r="L935" s="91"/>
    </row>
    <row r="936" spans="3:12" ht="14.25" customHeight="1" x14ac:dyDescent="0.2">
      <c r="C936" s="91"/>
      <c r="D936" s="91"/>
      <c r="E936" s="91"/>
      <c r="F936" s="91"/>
      <c r="G936" s="91"/>
      <c r="H936" s="91"/>
      <c r="I936" s="91"/>
      <c r="J936" s="91"/>
      <c r="K936" s="91"/>
      <c r="L936" s="91"/>
    </row>
    <row r="937" spans="3:12" ht="14.25" customHeight="1" x14ac:dyDescent="0.2">
      <c r="C937" s="91"/>
      <c r="D937" s="91"/>
      <c r="E937" s="91"/>
      <c r="F937" s="91"/>
      <c r="G937" s="91"/>
      <c r="H937" s="91"/>
      <c r="I937" s="91"/>
      <c r="J937" s="91"/>
      <c r="K937" s="91"/>
      <c r="L937" s="91"/>
    </row>
    <row r="938" spans="3:12" ht="14.25" customHeight="1" x14ac:dyDescent="0.2">
      <c r="C938" s="91"/>
      <c r="D938" s="91"/>
      <c r="E938" s="91"/>
      <c r="F938" s="91"/>
      <c r="G938" s="91"/>
      <c r="H938" s="91"/>
      <c r="I938" s="91"/>
      <c r="J938" s="91"/>
      <c r="K938" s="91"/>
      <c r="L938" s="91"/>
    </row>
    <row r="939" spans="3:12" ht="14.25" customHeight="1" x14ac:dyDescent="0.2">
      <c r="C939" s="91"/>
      <c r="D939" s="91"/>
      <c r="E939" s="91"/>
      <c r="F939" s="91"/>
      <c r="G939" s="91"/>
      <c r="H939" s="91"/>
      <c r="I939" s="91"/>
      <c r="J939" s="91"/>
      <c r="K939" s="91"/>
      <c r="L939" s="91"/>
    </row>
    <row r="940" spans="3:12" ht="14.25" customHeight="1" x14ac:dyDescent="0.2">
      <c r="C940" s="91"/>
      <c r="D940" s="91"/>
      <c r="E940" s="91"/>
      <c r="F940" s="91"/>
      <c r="G940" s="91"/>
      <c r="H940" s="91"/>
      <c r="I940" s="91"/>
      <c r="J940" s="91"/>
      <c r="K940" s="91"/>
      <c r="L940" s="91"/>
    </row>
    <row r="941" spans="3:12" ht="14.25" customHeight="1" x14ac:dyDescent="0.2">
      <c r="C941" s="91"/>
      <c r="D941" s="91"/>
      <c r="E941" s="91"/>
      <c r="F941" s="91"/>
      <c r="G941" s="91"/>
      <c r="H941" s="91"/>
      <c r="I941" s="91"/>
      <c r="J941" s="91"/>
      <c r="K941" s="91"/>
      <c r="L941" s="91"/>
    </row>
    <row r="942" spans="3:12" ht="14.25" customHeight="1" x14ac:dyDescent="0.2">
      <c r="C942" s="91"/>
      <c r="D942" s="91"/>
      <c r="E942" s="91"/>
      <c r="F942" s="91"/>
      <c r="G942" s="91"/>
      <c r="H942" s="91"/>
      <c r="I942" s="91"/>
      <c r="J942" s="91"/>
      <c r="K942" s="91"/>
      <c r="L942" s="91"/>
    </row>
    <row r="943" spans="3:12" ht="14.25" customHeight="1" x14ac:dyDescent="0.2">
      <c r="C943" s="91"/>
      <c r="D943" s="91"/>
      <c r="E943" s="91"/>
      <c r="F943" s="91"/>
      <c r="G943" s="91"/>
      <c r="H943" s="91"/>
      <c r="I943" s="91"/>
      <c r="J943" s="91"/>
      <c r="K943" s="91"/>
      <c r="L943" s="91"/>
    </row>
    <row r="944" spans="3:12" ht="14.25" customHeight="1" x14ac:dyDescent="0.2">
      <c r="C944" s="91"/>
      <c r="D944" s="91"/>
      <c r="E944" s="91"/>
      <c r="F944" s="91"/>
      <c r="G944" s="91"/>
      <c r="H944" s="91"/>
      <c r="I944" s="91"/>
      <c r="J944" s="91"/>
      <c r="K944" s="91"/>
      <c r="L944" s="91"/>
    </row>
    <row r="945" spans="3:12" ht="14.25" customHeight="1" x14ac:dyDescent="0.2">
      <c r="C945" s="91"/>
      <c r="D945" s="91"/>
      <c r="E945" s="91"/>
      <c r="F945" s="91"/>
      <c r="G945" s="91"/>
      <c r="H945" s="91"/>
      <c r="I945" s="91"/>
      <c r="J945" s="91"/>
      <c r="K945" s="91"/>
      <c r="L945" s="91"/>
    </row>
    <row r="946" spans="3:12" ht="14.25" customHeight="1" x14ac:dyDescent="0.2">
      <c r="C946" s="91"/>
      <c r="D946" s="91"/>
      <c r="E946" s="91"/>
      <c r="F946" s="91"/>
      <c r="G946" s="91"/>
      <c r="H946" s="91"/>
      <c r="I946" s="91"/>
      <c r="J946" s="91"/>
      <c r="K946" s="91"/>
      <c r="L946" s="91"/>
    </row>
    <row r="947" spans="3:12" ht="14.25" customHeight="1" x14ac:dyDescent="0.2">
      <c r="C947" s="91"/>
      <c r="D947" s="91"/>
      <c r="E947" s="91"/>
      <c r="F947" s="91"/>
      <c r="G947" s="91"/>
      <c r="H947" s="91"/>
      <c r="I947" s="91"/>
      <c r="J947" s="91"/>
      <c r="K947" s="91"/>
      <c r="L947" s="91"/>
    </row>
    <row r="948" spans="3:12" ht="14.25" customHeight="1" x14ac:dyDescent="0.2">
      <c r="C948" s="91"/>
      <c r="D948" s="91"/>
      <c r="E948" s="91"/>
      <c r="F948" s="91"/>
      <c r="G948" s="91"/>
      <c r="H948" s="91"/>
      <c r="I948" s="91"/>
      <c r="J948" s="91"/>
      <c r="K948" s="91"/>
      <c r="L948" s="91"/>
    </row>
    <row r="949" spans="3:12" ht="14.25" customHeight="1" x14ac:dyDescent="0.2">
      <c r="C949" s="91"/>
      <c r="D949" s="91"/>
      <c r="E949" s="91"/>
      <c r="F949" s="91"/>
      <c r="G949" s="91"/>
      <c r="H949" s="91"/>
      <c r="I949" s="91"/>
      <c r="J949" s="91"/>
      <c r="K949" s="91"/>
      <c r="L949" s="91"/>
    </row>
    <row r="950" spans="3:12" ht="14.25" customHeight="1" x14ac:dyDescent="0.2">
      <c r="C950" s="91"/>
      <c r="D950" s="91"/>
      <c r="E950" s="91"/>
      <c r="F950" s="91"/>
      <c r="G950" s="91"/>
      <c r="H950" s="91"/>
      <c r="I950" s="91"/>
      <c r="J950" s="91"/>
      <c r="K950" s="91"/>
      <c r="L950" s="91"/>
    </row>
    <row r="951" spans="3:12" ht="14.25" customHeight="1" x14ac:dyDescent="0.2">
      <c r="C951" s="91"/>
      <c r="D951" s="91"/>
      <c r="E951" s="91"/>
      <c r="F951" s="91"/>
      <c r="G951" s="91"/>
      <c r="H951" s="91"/>
      <c r="I951" s="91"/>
      <c r="J951" s="91"/>
      <c r="K951" s="91"/>
      <c r="L951" s="91"/>
    </row>
    <row r="952" spans="3:12" ht="14.25" customHeight="1" x14ac:dyDescent="0.2">
      <c r="C952" s="91"/>
      <c r="D952" s="91"/>
      <c r="E952" s="91"/>
      <c r="F952" s="91"/>
      <c r="G952" s="91"/>
      <c r="H952" s="91"/>
      <c r="I952" s="91"/>
      <c r="J952" s="91"/>
      <c r="K952" s="91"/>
      <c r="L952" s="91"/>
    </row>
    <row r="953" spans="3:12" ht="14.25" customHeight="1" x14ac:dyDescent="0.2">
      <c r="C953" s="91"/>
      <c r="D953" s="91"/>
      <c r="E953" s="91"/>
      <c r="F953" s="91"/>
      <c r="G953" s="91"/>
      <c r="H953" s="91"/>
      <c r="I953" s="91"/>
      <c r="J953" s="91"/>
      <c r="K953" s="91"/>
      <c r="L953" s="91"/>
    </row>
    <row r="954" spans="3:12" ht="14.25" customHeight="1" x14ac:dyDescent="0.2">
      <c r="C954" s="91"/>
      <c r="D954" s="91"/>
      <c r="E954" s="91"/>
      <c r="F954" s="91"/>
      <c r="G954" s="91"/>
      <c r="H954" s="91"/>
      <c r="I954" s="91"/>
      <c r="J954" s="91"/>
      <c r="K954" s="91"/>
      <c r="L954" s="91"/>
    </row>
    <row r="955" spans="3:12" ht="14.25" customHeight="1" x14ac:dyDescent="0.2">
      <c r="C955" s="91"/>
      <c r="D955" s="91"/>
      <c r="E955" s="91"/>
      <c r="F955" s="91"/>
      <c r="G955" s="91"/>
      <c r="H955" s="91"/>
      <c r="I955" s="91"/>
      <c r="J955" s="91"/>
      <c r="K955" s="91"/>
      <c r="L955" s="91"/>
    </row>
    <row r="956" spans="3:12" ht="14.25" customHeight="1" x14ac:dyDescent="0.2">
      <c r="C956" s="91"/>
      <c r="D956" s="91"/>
      <c r="E956" s="91"/>
      <c r="F956" s="91"/>
      <c r="G956" s="91"/>
      <c r="H956" s="91"/>
      <c r="I956" s="91"/>
      <c r="J956" s="91"/>
      <c r="K956" s="91"/>
      <c r="L956" s="91"/>
    </row>
    <row r="957" spans="3:12" ht="14.25" customHeight="1" x14ac:dyDescent="0.2">
      <c r="C957" s="91"/>
      <c r="D957" s="91"/>
      <c r="E957" s="91"/>
      <c r="F957" s="91"/>
      <c r="G957" s="91"/>
      <c r="H957" s="91"/>
      <c r="I957" s="91"/>
      <c r="J957" s="91"/>
      <c r="K957" s="91"/>
      <c r="L957" s="91"/>
    </row>
    <row r="958" spans="3:12" ht="14.25" customHeight="1" x14ac:dyDescent="0.2">
      <c r="C958" s="91"/>
      <c r="D958" s="91"/>
      <c r="E958" s="91"/>
      <c r="F958" s="91"/>
      <c r="G958" s="91"/>
      <c r="H958" s="91"/>
      <c r="I958" s="91"/>
      <c r="J958" s="91"/>
      <c r="K958" s="91"/>
      <c r="L958" s="91"/>
    </row>
    <row r="959" spans="3:12" ht="14.25" customHeight="1" x14ac:dyDescent="0.2">
      <c r="C959" s="91"/>
      <c r="D959" s="91"/>
      <c r="E959" s="91"/>
      <c r="F959" s="91"/>
      <c r="G959" s="91"/>
      <c r="H959" s="91"/>
      <c r="I959" s="91"/>
      <c r="J959" s="91"/>
      <c r="K959" s="91"/>
      <c r="L959" s="91"/>
    </row>
    <row r="960" spans="3:12" ht="14.25" customHeight="1" x14ac:dyDescent="0.2">
      <c r="C960" s="91"/>
      <c r="D960" s="91"/>
      <c r="E960" s="91"/>
      <c r="F960" s="91"/>
      <c r="G960" s="91"/>
      <c r="H960" s="91"/>
      <c r="I960" s="91"/>
      <c r="J960" s="91"/>
      <c r="K960" s="91"/>
      <c r="L960" s="91"/>
    </row>
    <row r="961" spans="3:12" ht="14.25" customHeight="1" x14ac:dyDescent="0.2">
      <c r="C961" s="91"/>
      <c r="D961" s="91"/>
      <c r="E961" s="91"/>
      <c r="F961" s="91"/>
      <c r="G961" s="91"/>
      <c r="H961" s="91"/>
      <c r="I961" s="91"/>
      <c r="J961" s="91"/>
      <c r="K961" s="91"/>
      <c r="L961" s="91"/>
    </row>
    <row r="962" spans="3:12" ht="14.25" customHeight="1" x14ac:dyDescent="0.2">
      <c r="C962" s="91"/>
      <c r="D962" s="91"/>
      <c r="E962" s="91"/>
      <c r="F962" s="91"/>
      <c r="G962" s="91"/>
      <c r="H962" s="91"/>
      <c r="I962" s="91"/>
      <c r="J962" s="91"/>
      <c r="K962" s="91"/>
      <c r="L962" s="91"/>
    </row>
    <row r="963" spans="3:12" ht="14.25" customHeight="1" x14ac:dyDescent="0.2">
      <c r="C963" s="91"/>
      <c r="D963" s="91"/>
      <c r="E963" s="91"/>
      <c r="F963" s="91"/>
      <c r="G963" s="91"/>
      <c r="H963" s="91"/>
      <c r="I963" s="91"/>
      <c r="J963" s="91"/>
      <c r="K963" s="91"/>
      <c r="L963" s="91"/>
    </row>
    <row r="964" spans="3:12" ht="14.25" customHeight="1" x14ac:dyDescent="0.2">
      <c r="C964" s="91"/>
      <c r="D964" s="91"/>
      <c r="E964" s="91"/>
      <c r="F964" s="91"/>
      <c r="G964" s="91"/>
      <c r="H964" s="91"/>
      <c r="I964" s="91"/>
      <c r="J964" s="91"/>
      <c r="K964" s="91"/>
      <c r="L964" s="91"/>
    </row>
    <row r="965" spans="3:12" ht="14.25" customHeight="1" x14ac:dyDescent="0.2">
      <c r="C965" s="91"/>
      <c r="D965" s="91"/>
      <c r="E965" s="91"/>
      <c r="F965" s="91"/>
      <c r="G965" s="91"/>
      <c r="H965" s="91"/>
      <c r="I965" s="91"/>
      <c r="J965" s="91"/>
      <c r="K965" s="91"/>
      <c r="L965" s="91"/>
    </row>
    <row r="966" spans="3:12" ht="14.25" customHeight="1" x14ac:dyDescent="0.2">
      <c r="C966" s="91"/>
      <c r="D966" s="91"/>
      <c r="E966" s="91"/>
      <c r="F966" s="91"/>
      <c r="G966" s="91"/>
      <c r="H966" s="91"/>
      <c r="I966" s="91"/>
      <c r="J966" s="91"/>
      <c r="K966" s="91"/>
      <c r="L966" s="91"/>
    </row>
    <row r="967" spans="3:12" ht="14.25" customHeight="1" x14ac:dyDescent="0.2">
      <c r="C967" s="91"/>
      <c r="D967" s="91"/>
      <c r="E967" s="91"/>
      <c r="F967" s="91"/>
      <c r="G967" s="91"/>
      <c r="H967" s="91"/>
      <c r="I967" s="91"/>
      <c r="J967" s="91"/>
      <c r="K967" s="91"/>
      <c r="L967" s="91"/>
    </row>
    <row r="968" spans="3:12" ht="14.25" customHeight="1" x14ac:dyDescent="0.2">
      <c r="C968" s="91"/>
      <c r="D968" s="91"/>
      <c r="E968" s="91"/>
      <c r="F968" s="91"/>
      <c r="G968" s="91"/>
      <c r="H968" s="91"/>
      <c r="I968" s="91"/>
      <c r="J968" s="91"/>
      <c r="K968" s="91"/>
      <c r="L968" s="91"/>
    </row>
    <row r="969" spans="3:12" ht="14.25" customHeight="1" x14ac:dyDescent="0.2">
      <c r="C969" s="91"/>
      <c r="D969" s="91"/>
      <c r="E969" s="91"/>
      <c r="F969" s="91"/>
      <c r="G969" s="91"/>
      <c r="H969" s="91"/>
      <c r="I969" s="91"/>
      <c r="J969" s="91"/>
      <c r="K969" s="91"/>
      <c r="L969" s="91"/>
    </row>
    <row r="970" spans="3:12" ht="14.25" customHeight="1" x14ac:dyDescent="0.2">
      <c r="C970" s="91"/>
      <c r="D970" s="91"/>
      <c r="E970" s="91"/>
      <c r="F970" s="91"/>
      <c r="G970" s="91"/>
      <c r="H970" s="91"/>
      <c r="I970" s="91"/>
      <c r="J970" s="91"/>
      <c r="K970" s="91"/>
      <c r="L970" s="91"/>
    </row>
    <row r="971" spans="3:12" ht="14.25" customHeight="1" x14ac:dyDescent="0.2">
      <c r="C971" s="91"/>
      <c r="D971" s="91"/>
      <c r="E971" s="91"/>
      <c r="F971" s="91"/>
      <c r="G971" s="91"/>
      <c r="H971" s="91"/>
      <c r="I971" s="91"/>
      <c r="J971" s="91"/>
      <c r="K971" s="91"/>
      <c r="L971" s="91"/>
    </row>
    <row r="972" spans="3:12" ht="14.25" customHeight="1" x14ac:dyDescent="0.2">
      <c r="C972" s="91"/>
      <c r="D972" s="91"/>
      <c r="E972" s="91"/>
      <c r="F972" s="91"/>
      <c r="G972" s="91"/>
      <c r="H972" s="91"/>
      <c r="I972" s="91"/>
      <c r="J972" s="91"/>
      <c r="K972" s="91"/>
      <c r="L972" s="91"/>
    </row>
    <row r="973" spans="3:12" ht="14.25" customHeight="1" x14ac:dyDescent="0.2">
      <c r="C973" s="91"/>
      <c r="D973" s="91"/>
      <c r="E973" s="91"/>
      <c r="F973" s="91"/>
      <c r="G973" s="91"/>
      <c r="H973" s="91"/>
      <c r="I973" s="91"/>
      <c r="J973" s="91"/>
      <c r="K973" s="91"/>
      <c r="L973" s="91"/>
    </row>
    <row r="974" spans="3:12" ht="14.25" customHeight="1" x14ac:dyDescent="0.2">
      <c r="C974" s="91"/>
      <c r="D974" s="91"/>
      <c r="E974" s="91"/>
      <c r="F974" s="91"/>
      <c r="G974" s="91"/>
      <c r="H974" s="91"/>
      <c r="I974" s="91"/>
      <c r="J974" s="91"/>
      <c r="K974" s="91"/>
      <c r="L974" s="91"/>
    </row>
    <row r="975" spans="3:12" ht="14.25" customHeight="1" x14ac:dyDescent="0.2">
      <c r="C975" s="91"/>
      <c r="D975" s="91"/>
      <c r="E975" s="91"/>
      <c r="F975" s="91"/>
      <c r="G975" s="91"/>
      <c r="H975" s="91"/>
      <c r="I975" s="91"/>
      <c r="J975" s="91"/>
      <c r="K975" s="91"/>
      <c r="L975" s="91"/>
    </row>
    <row r="976" spans="3:12" ht="14.25" customHeight="1" x14ac:dyDescent="0.2">
      <c r="C976" s="91"/>
      <c r="D976" s="91"/>
      <c r="E976" s="91"/>
      <c r="F976" s="91"/>
      <c r="G976" s="91"/>
      <c r="H976" s="91"/>
      <c r="I976" s="91"/>
      <c r="J976" s="91"/>
      <c r="K976" s="91"/>
      <c r="L976" s="91"/>
    </row>
    <row r="977" spans="3:12" ht="14.25" customHeight="1" x14ac:dyDescent="0.2">
      <c r="C977" s="91"/>
      <c r="D977" s="91"/>
      <c r="E977" s="91"/>
      <c r="F977" s="91"/>
      <c r="G977" s="91"/>
      <c r="H977" s="91"/>
      <c r="I977" s="91"/>
      <c r="J977" s="91"/>
      <c r="K977" s="91"/>
      <c r="L977" s="91"/>
    </row>
    <row r="978" spans="3:12" ht="14.25" customHeight="1" x14ac:dyDescent="0.2">
      <c r="C978" s="91"/>
      <c r="D978" s="91"/>
      <c r="E978" s="91"/>
      <c r="F978" s="91"/>
      <c r="G978" s="91"/>
      <c r="H978" s="91"/>
      <c r="I978" s="91"/>
      <c r="J978" s="91"/>
      <c r="K978" s="91"/>
      <c r="L978" s="91"/>
    </row>
    <row r="979" spans="3:12" ht="14.25" customHeight="1" x14ac:dyDescent="0.2">
      <c r="C979" s="91"/>
      <c r="D979" s="91"/>
      <c r="E979" s="91"/>
      <c r="F979" s="91"/>
      <c r="G979" s="91"/>
      <c r="H979" s="91"/>
      <c r="I979" s="91"/>
      <c r="J979" s="91"/>
      <c r="K979" s="91"/>
      <c r="L979" s="91"/>
    </row>
    <row r="980" spans="3:12" ht="14.25" customHeight="1" x14ac:dyDescent="0.2">
      <c r="C980" s="91"/>
      <c r="D980" s="91"/>
      <c r="E980" s="91"/>
      <c r="F980" s="91"/>
      <c r="G980" s="91"/>
      <c r="H980" s="91"/>
      <c r="I980" s="91"/>
      <c r="J980" s="91"/>
      <c r="K980" s="91"/>
      <c r="L980" s="91"/>
    </row>
    <row r="981" spans="3:12" ht="14.25" customHeight="1" x14ac:dyDescent="0.2">
      <c r="C981" s="91"/>
      <c r="D981" s="91"/>
      <c r="E981" s="91"/>
      <c r="F981" s="91"/>
      <c r="G981" s="91"/>
      <c r="H981" s="91"/>
      <c r="I981" s="91"/>
      <c r="J981" s="91"/>
      <c r="K981" s="91"/>
      <c r="L981" s="91"/>
    </row>
    <row r="982" spans="3:12" ht="14.25" customHeight="1" x14ac:dyDescent="0.2">
      <c r="C982" s="91"/>
      <c r="D982" s="91"/>
      <c r="E982" s="91"/>
      <c r="F982" s="91"/>
      <c r="G982" s="91"/>
      <c r="H982" s="91"/>
      <c r="I982" s="91"/>
      <c r="J982" s="91"/>
      <c r="K982" s="91"/>
      <c r="L982" s="91"/>
    </row>
    <row r="983" spans="3:12" ht="14.25" customHeight="1" x14ac:dyDescent="0.2">
      <c r="C983" s="91"/>
      <c r="D983" s="91"/>
      <c r="E983" s="91"/>
      <c r="F983" s="91"/>
      <c r="G983" s="91"/>
      <c r="H983" s="91"/>
      <c r="I983" s="91"/>
      <c r="J983" s="91"/>
      <c r="K983" s="91"/>
      <c r="L983" s="91"/>
    </row>
    <row r="984" spans="3:12" ht="14.25" customHeight="1" x14ac:dyDescent="0.2">
      <c r="C984" s="91"/>
      <c r="D984" s="91"/>
      <c r="E984" s="91"/>
      <c r="F984" s="91"/>
      <c r="G984" s="91"/>
      <c r="H984" s="91"/>
      <c r="I984" s="91"/>
      <c r="J984" s="91"/>
      <c r="K984" s="91"/>
      <c r="L984" s="91"/>
    </row>
    <row r="985" spans="3:12" ht="14.25" customHeight="1" x14ac:dyDescent="0.2">
      <c r="C985" s="91"/>
      <c r="D985" s="91"/>
      <c r="E985" s="91"/>
      <c r="F985" s="91"/>
      <c r="G985" s="91"/>
      <c r="H985" s="91"/>
      <c r="I985" s="91"/>
      <c r="J985" s="91"/>
      <c r="K985" s="91"/>
      <c r="L985" s="91"/>
    </row>
    <row r="986" spans="3:12" ht="14.25" customHeight="1" x14ac:dyDescent="0.2">
      <c r="C986" s="91"/>
      <c r="D986" s="91"/>
      <c r="E986" s="91"/>
      <c r="F986" s="91"/>
      <c r="G986" s="91"/>
      <c r="H986" s="91"/>
      <c r="I986" s="91"/>
      <c r="J986" s="91"/>
      <c r="K986" s="91"/>
      <c r="L986" s="91"/>
    </row>
    <row r="987" spans="3:12" ht="14.25" customHeight="1" x14ac:dyDescent="0.2">
      <c r="C987" s="91"/>
      <c r="D987" s="91"/>
      <c r="E987" s="91"/>
      <c r="F987" s="91"/>
      <c r="G987" s="91"/>
      <c r="H987" s="91"/>
      <c r="I987" s="91"/>
      <c r="J987" s="91"/>
      <c r="K987" s="91"/>
      <c r="L987" s="91"/>
    </row>
    <row r="988" spans="3:12" ht="14.25" customHeight="1" x14ac:dyDescent="0.2">
      <c r="C988" s="91"/>
      <c r="D988" s="91"/>
      <c r="E988" s="91"/>
      <c r="F988" s="91"/>
      <c r="G988" s="91"/>
      <c r="H988" s="91"/>
      <c r="I988" s="91"/>
      <c r="J988" s="91"/>
      <c r="K988" s="91"/>
      <c r="L988" s="91"/>
    </row>
    <row r="989" spans="3:12" ht="14.25" customHeight="1" x14ac:dyDescent="0.2">
      <c r="C989" s="91"/>
      <c r="D989" s="91"/>
      <c r="E989" s="91"/>
      <c r="F989" s="91"/>
      <c r="G989" s="91"/>
      <c r="H989" s="91"/>
      <c r="I989" s="91"/>
      <c r="J989" s="91"/>
      <c r="K989" s="91"/>
      <c r="L989" s="91"/>
    </row>
    <row r="990" spans="3:12" ht="14.25" customHeight="1" x14ac:dyDescent="0.2">
      <c r="C990" s="91"/>
      <c r="D990" s="91"/>
      <c r="E990" s="91"/>
      <c r="F990" s="91"/>
      <c r="G990" s="91"/>
      <c r="H990" s="91"/>
      <c r="I990" s="91"/>
      <c r="J990" s="91"/>
      <c r="K990" s="91"/>
      <c r="L990" s="91"/>
    </row>
    <row r="991" spans="3:12" ht="14.25" customHeight="1" x14ac:dyDescent="0.2">
      <c r="C991" s="91"/>
      <c r="D991" s="91"/>
      <c r="E991" s="91"/>
      <c r="F991" s="91"/>
      <c r="G991" s="91"/>
      <c r="H991" s="91"/>
      <c r="I991" s="91"/>
      <c r="J991" s="91"/>
      <c r="K991" s="91"/>
      <c r="L991" s="91"/>
    </row>
    <row r="992" spans="3:12" ht="14.25" customHeight="1" x14ac:dyDescent="0.2">
      <c r="C992" s="91"/>
      <c r="D992" s="91"/>
      <c r="E992" s="91"/>
      <c r="F992" s="91"/>
      <c r="G992" s="91"/>
      <c r="H992" s="91"/>
      <c r="I992" s="91"/>
      <c r="J992" s="91"/>
      <c r="K992" s="91"/>
      <c r="L992" s="91"/>
    </row>
    <row r="993" spans="3:12" ht="14.25" customHeight="1" x14ac:dyDescent="0.2">
      <c r="C993" s="91"/>
      <c r="D993" s="91"/>
      <c r="E993" s="91"/>
      <c r="F993" s="91"/>
      <c r="G993" s="91"/>
      <c r="H993" s="91"/>
      <c r="I993" s="91"/>
      <c r="J993" s="91"/>
      <c r="K993" s="91"/>
      <c r="L993" s="91"/>
    </row>
    <row r="994" spans="3:12" ht="14.25" customHeight="1" x14ac:dyDescent="0.2">
      <c r="C994" s="91"/>
      <c r="D994" s="91"/>
      <c r="E994" s="91"/>
      <c r="F994" s="91"/>
      <c r="G994" s="91"/>
      <c r="H994" s="91"/>
      <c r="I994" s="91"/>
      <c r="J994" s="91"/>
      <c r="K994" s="91"/>
      <c r="L994" s="91"/>
    </row>
    <row r="995" spans="3:12" ht="14.25" customHeight="1" x14ac:dyDescent="0.2">
      <c r="C995" s="91"/>
      <c r="D995" s="91"/>
      <c r="E995" s="91"/>
      <c r="F995" s="91"/>
      <c r="G995" s="91"/>
      <c r="H995" s="91"/>
      <c r="I995" s="91"/>
      <c r="J995" s="91"/>
      <c r="K995" s="91"/>
      <c r="L995" s="91"/>
    </row>
    <row r="996" spans="3:12" ht="14.25" customHeight="1" x14ac:dyDescent="0.2">
      <c r="C996" s="91"/>
      <c r="D996" s="91"/>
      <c r="E996" s="91"/>
      <c r="F996" s="91"/>
      <c r="G996" s="91"/>
      <c r="H996" s="91"/>
      <c r="I996" s="91"/>
      <c r="J996" s="91"/>
      <c r="K996" s="91"/>
      <c r="L996" s="91"/>
    </row>
    <row r="997" spans="3:12" ht="14.25" customHeight="1" x14ac:dyDescent="0.2">
      <c r="C997" s="91"/>
      <c r="D997" s="91"/>
      <c r="E997" s="91"/>
      <c r="F997" s="91"/>
      <c r="G997" s="91"/>
      <c r="H997" s="91"/>
      <c r="I997" s="91"/>
      <c r="J997" s="91"/>
      <c r="K997" s="91"/>
      <c r="L997" s="91"/>
    </row>
    <row r="998" spans="3:12" ht="14.25" customHeight="1" x14ac:dyDescent="0.2">
      <c r="C998" s="91"/>
      <c r="D998" s="91"/>
      <c r="E998" s="91"/>
      <c r="F998" s="91"/>
      <c r="G998" s="91"/>
      <c r="H998" s="91"/>
      <c r="I998" s="91"/>
      <c r="J998" s="91"/>
      <c r="K998" s="91"/>
      <c r="L998" s="91"/>
    </row>
    <row r="999" spans="3:12" ht="14.25" customHeight="1" x14ac:dyDescent="0.2">
      <c r="C999" s="91"/>
      <c r="D999" s="91"/>
      <c r="E999" s="91"/>
      <c r="F999" s="91"/>
      <c r="G999" s="91"/>
      <c r="H999" s="91"/>
      <c r="I999" s="91"/>
      <c r="J999" s="91"/>
      <c r="K999" s="91"/>
      <c r="L999" s="91"/>
    </row>
    <row r="1000" spans="3:12" ht="14.25" customHeight="1" x14ac:dyDescent="0.2">
      <c r="C1000" s="91"/>
      <c r="D1000" s="91"/>
      <c r="E1000" s="91"/>
      <c r="F1000" s="91"/>
      <c r="G1000" s="91"/>
      <c r="H1000" s="91"/>
      <c r="I1000" s="91"/>
      <c r="J1000" s="91"/>
      <c r="K1000" s="91"/>
      <c r="L1000" s="91"/>
    </row>
  </sheetData>
  <autoFilter ref="A3:I12">
    <sortState ref="A3:I12">
      <sortCondition ref="A3:A12"/>
    </sortState>
  </autoFilter>
  <mergeCells count="2">
    <mergeCell ref="C4:F4"/>
    <mergeCell ref="H4:I4"/>
  </mergeCells>
  <pageMargins left="0.7" right="0.7" top="0.75" bottom="0.75" header="0" footer="0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1000"/>
  <sheetViews>
    <sheetView workbookViewId="0"/>
  </sheetViews>
  <sheetFormatPr defaultColWidth="12.625" defaultRowHeight="15" customHeight="1" x14ac:dyDescent="0.2"/>
  <cols>
    <col min="1" max="1" width="14" customWidth="1"/>
    <col min="2" max="2" width="11.5" customWidth="1"/>
    <col min="3" max="26" width="8.625" customWidth="1"/>
  </cols>
  <sheetData>
    <row r="1" spans="1:7" ht="14.25" customHeight="1" x14ac:dyDescent="0.2">
      <c r="F1" s="98" t="s">
        <v>34</v>
      </c>
    </row>
    <row r="2" spans="1:7" ht="14.25" customHeight="1" x14ac:dyDescent="0.2">
      <c r="F2" s="99" t="s">
        <v>132</v>
      </c>
    </row>
    <row r="3" spans="1:7" ht="14.25" customHeight="1" x14ac:dyDescent="0.2">
      <c r="F3" s="91"/>
    </row>
    <row r="4" spans="1:7" ht="14.25" customHeight="1" x14ac:dyDescent="0.25">
      <c r="A4" s="3" t="s">
        <v>0</v>
      </c>
      <c r="B4" s="3"/>
      <c r="C4" s="3">
        <v>2014</v>
      </c>
      <c r="D4" s="3">
        <v>2016</v>
      </c>
      <c r="E4" s="3">
        <v>2018</v>
      </c>
      <c r="F4" s="3">
        <v>2020</v>
      </c>
    </row>
    <row r="5" spans="1:7" ht="14.25" customHeight="1" x14ac:dyDescent="0.2">
      <c r="A5" s="89" t="s">
        <v>133</v>
      </c>
      <c r="B5" s="5" t="s">
        <v>14</v>
      </c>
      <c r="C5" s="8">
        <v>0.77164999999999995</v>
      </c>
      <c r="D5" s="8">
        <v>0.94203000000000003</v>
      </c>
      <c r="E5" s="8">
        <v>0.96530000000000005</v>
      </c>
      <c r="F5" s="8">
        <v>0.97060000000000002</v>
      </c>
      <c r="G5" s="20"/>
    </row>
    <row r="6" spans="1:7" ht="14.25" customHeight="1" x14ac:dyDescent="0.2">
      <c r="A6" s="89" t="s">
        <v>5</v>
      </c>
      <c r="B6" s="5" t="s">
        <v>6</v>
      </c>
      <c r="C6" s="8">
        <v>0.74802999999999997</v>
      </c>
      <c r="D6" s="8">
        <v>0.91303999999999996</v>
      </c>
      <c r="E6" s="8">
        <v>0.86809999999999998</v>
      </c>
      <c r="F6" s="8">
        <v>0.94710000000000005</v>
      </c>
      <c r="G6" s="20"/>
    </row>
    <row r="7" spans="1:7" ht="14.25" customHeight="1" x14ac:dyDescent="0.2">
      <c r="A7" s="89" t="s">
        <v>134</v>
      </c>
      <c r="B7" s="5" t="s">
        <v>12</v>
      </c>
      <c r="C7" s="8">
        <v>0.92913000000000001</v>
      </c>
      <c r="D7" s="8">
        <v>0.92754000000000003</v>
      </c>
      <c r="E7" s="8">
        <v>0.93059999999999998</v>
      </c>
      <c r="F7" s="8">
        <v>0.90590000000000004</v>
      </c>
      <c r="G7" s="20"/>
    </row>
    <row r="8" spans="1:7" ht="14.25" customHeight="1" x14ac:dyDescent="0.2">
      <c r="A8" s="89" t="s">
        <v>135</v>
      </c>
      <c r="B8" s="5" t="s">
        <v>16</v>
      </c>
      <c r="C8" s="8">
        <v>0.70077999999999996</v>
      </c>
      <c r="D8" s="8">
        <v>0.87680999999999998</v>
      </c>
      <c r="E8" s="8">
        <v>0.94440000000000002</v>
      </c>
      <c r="F8" s="8">
        <v>0.9</v>
      </c>
      <c r="G8" s="20"/>
    </row>
    <row r="9" spans="1:7" ht="14.25" customHeight="1" x14ac:dyDescent="0.2">
      <c r="A9" s="89" t="s">
        <v>136</v>
      </c>
      <c r="B9" s="5" t="s">
        <v>2</v>
      </c>
      <c r="C9" s="8">
        <v>0.63778999999999997</v>
      </c>
      <c r="D9" s="8">
        <v>0.74638000000000004</v>
      </c>
      <c r="E9" s="8">
        <v>0.93059999999999998</v>
      </c>
      <c r="F9" s="8">
        <v>0.83530000000000004</v>
      </c>
      <c r="G9" s="20"/>
    </row>
    <row r="10" spans="1:7" ht="14.25" customHeight="1" x14ac:dyDescent="0.2">
      <c r="A10" s="89" t="s">
        <v>137</v>
      </c>
      <c r="B10" s="5" t="s">
        <v>4</v>
      </c>
      <c r="C10" s="8">
        <v>0.74802999999999997</v>
      </c>
      <c r="D10" s="8">
        <v>0.86956999999999995</v>
      </c>
      <c r="E10" s="8">
        <v>0.95140000000000002</v>
      </c>
      <c r="F10" s="8">
        <v>0.82940000000000003</v>
      </c>
      <c r="G10" s="20"/>
    </row>
    <row r="11" spans="1:7" ht="14.25" customHeight="1" x14ac:dyDescent="0.2">
      <c r="A11" s="89" t="s">
        <v>138</v>
      </c>
      <c r="B11" s="5" t="s">
        <v>8</v>
      </c>
      <c r="C11" s="8">
        <v>0.67715999999999998</v>
      </c>
      <c r="D11" s="8">
        <v>0.72463999999999995</v>
      </c>
      <c r="E11" s="8">
        <v>0.82640000000000002</v>
      </c>
      <c r="F11" s="8">
        <v>0.77059999999999995</v>
      </c>
      <c r="G11" s="20"/>
    </row>
    <row r="12" spans="1:7" ht="14.25" customHeight="1" x14ac:dyDescent="0.2">
      <c r="A12" s="89" t="s">
        <v>139</v>
      </c>
      <c r="B12" s="5" t="s">
        <v>10</v>
      </c>
      <c r="C12" s="8">
        <v>0.87400999999999995</v>
      </c>
      <c r="D12" s="8">
        <v>0.86231999999999998</v>
      </c>
      <c r="E12" s="8">
        <v>0.82640000000000002</v>
      </c>
      <c r="F12" s="8">
        <v>0.74709999999999999</v>
      </c>
      <c r="G12" s="20"/>
    </row>
    <row r="13" spans="1:7" ht="14.25" customHeight="1" x14ac:dyDescent="0.2">
      <c r="A13" s="96" t="s">
        <v>140</v>
      </c>
      <c r="B13" s="5" t="s">
        <v>18</v>
      </c>
      <c r="C13" s="8">
        <v>0.54330000000000001</v>
      </c>
      <c r="D13" s="8">
        <v>0.70289999999999997</v>
      </c>
      <c r="E13" s="8">
        <v>0.93059999999999998</v>
      </c>
      <c r="F13" s="8">
        <v>0.85880000000000001</v>
      </c>
      <c r="G13" s="20"/>
    </row>
    <row r="14" spans="1:7" ht="14.25" customHeight="1" x14ac:dyDescent="0.2">
      <c r="B14" s="5" t="s">
        <v>19</v>
      </c>
      <c r="C14" s="8">
        <v>0.76534999999999997</v>
      </c>
      <c r="D14" s="8">
        <v>0.87681199999999992</v>
      </c>
      <c r="E14" s="8">
        <v>0.9069600000000001</v>
      </c>
      <c r="F14" s="8">
        <v>0.89883999999999986</v>
      </c>
    </row>
    <row r="15" spans="1:7" ht="14.25" customHeight="1" x14ac:dyDescent="0.2">
      <c r="B15" s="5" t="s">
        <v>20</v>
      </c>
      <c r="C15" s="8">
        <v>0.64303999999999994</v>
      </c>
      <c r="D15" s="8">
        <v>0.77294999999999991</v>
      </c>
      <c r="E15" s="8">
        <v>0.93753333333333344</v>
      </c>
      <c r="F15" s="8">
        <v>0.84116666666666673</v>
      </c>
    </row>
    <row r="16" spans="1:7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autoFilter ref="A4:F12"/>
  <pageMargins left="0.7" right="0.7" top="0.75" bottom="0.75" header="0" footer="0"/>
  <pageSetup orientation="landscape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rightToLeft="1">
          <x14:colorSeries rgb="FF376092"/>
          <x14:sparklines>
            <x14:sparkline>
              <xm:f>'מדד OSI'!C13:F13</xm:f>
              <xm:sqref>G13</xm:sqref>
            </x14:sparkline>
          </x14:sparklines>
        </x14:sparklineGroup>
        <x14:sparklineGroup manualMax="0" manualMin="0" displayEmptyCellsAs="gap" rightToLeft="1">
          <x14:colorSeries rgb="FF376092"/>
          <x14:sparklines>
            <x14:sparkline>
              <xm:f>'מדד OSI'!C12:F12</xm:f>
              <xm:sqref>G12</xm:sqref>
            </x14:sparkline>
          </x14:sparklines>
        </x14:sparklineGroup>
        <x14:sparklineGroup manualMax="0" manualMin="0" displayEmptyCellsAs="gap" rightToLeft="1">
          <x14:colorSeries rgb="FF376092"/>
          <x14:sparklines>
            <x14:sparkline>
              <xm:f>'מדד OSI'!C11:F11</xm:f>
              <xm:sqref>G11</xm:sqref>
            </x14:sparkline>
          </x14:sparklines>
        </x14:sparklineGroup>
        <x14:sparklineGroup manualMax="0" manualMin="0" displayEmptyCellsAs="gap" rightToLeft="1">
          <x14:colorSeries rgb="FF376092"/>
          <x14:sparklines>
            <x14:sparkline>
              <xm:f>'מדד OSI'!C10:F10</xm:f>
              <xm:sqref>G10</xm:sqref>
            </x14:sparkline>
          </x14:sparklines>
        </x14:sparklineGroup>
        <x14:sparklineGroup manualMax="0" manualMin="0" displayEmptyCellsAs="gap" rightToLeft="1">
          <x14:colorSeries rgb="FF376092"/>
          <x14:sparklines>
            <x14:sparkline>
              <xm:f>'מדד OSI'!C9:F9</xm:f>
              <xm:sqref>G9</xm:sqref>
            </x14:sparkline>
          </x14:sparklines>
        </x14:sparklineGroup>
        <x14:sparklineGroup manualMax="0" manualMin="0" displayEmptyCellsAs="gap" rightToLeft="1">
          <x14:colorSeries rgb="FF376092"/>
          <x14:sparklines>
            <x14:sparkline>
              <xm:f>'מדד OSI'!C8:F8</xm:f>
              <xm:sqref>G8</xm:sqref>
            </x14:sparkline>
          </x14:sparklines>
        </x14:sparklineGroup>
        <x14:sparklineGroup manualMax="0" manualMin="0" displayEmptyCellsAs="gap" rightToLeft="1">
          <x14:colorSeries rgb="FF376092"/>
          <x14:sparklines>
            <x14:sparkline>
              <xm:f>'מדד OSI'!C7:F7</xm:f>
              <xm:sqref>G7</xm:sqref>
            </x14:sparkline>
          </x14:sparklines>
        </x14:sparklineGroup>
        <x14:sparklineGroup manualMax="0" manualMin="0" displayEmptyCellsAs="gap" rightToLeft="1">
          <x14:colorSeries rgb="FF376092"/>
          <x14:sparklines>
            <x14:sparkline>
              <xm:f>'מדד OSI'!C6:F6</xm:f>
              <xm:sqref>G6</xm:sqref>
            </x14:sparkline>
          </x14:sparklines>
        </x14:sparklineGroup>
        <x14:sparklineGroup manualMax="0" manualMin="0" displayEmptyCellsAs="gap" rightToLeft="1">
          <x14:colorSeries rgb="FF376092"/>
          <x14:sparklines>
            <x14:sparkline>
              <xm:f>'מדד OSI'!C5:F5</xm:f>
              <xm:sqref>G5</xm:sqref>
            </x14:sparkline>
          </x14:sparklines>
        </x14:sparklineGroup>
      </x14:sparklineGroup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1000"/>
  <sheetViews>
    <sheetView workbookViewId="0"/>
  </sheetViews>
  <sheetFormatPr defaultColWidth="12.625" defaultRowHeight="15" customHeight="1" x14ac:dyDescent="0.2"/>
  <cols>
    <col min="1" max="2" width="17.125" customWidth="1"/>
    <col min="3" max="26" width="8.625" customWidth="1"/>
  </cols>
  <sheetData>
    <row r="1" spans="1:9" ht="14.25" customHeight="1" x14ac:dyDescent="0.2">
      <c r="I1" s="2" t="s">
        <v>141</v>
      </c>
    </row>
    <row r="2" spans="1:9" ht="14.25" customHeight="1" x14ac:dyDescent="0.2">
      <c r="I2" s="2" t="s">
        <v>142</v>
      </c>
    </row>
    <row r="3" spans="1:9" ht="14.25" customHeight="1" x14ac:dyDescent="0.2"/>
    <row r="4" spans="1:9" ht="14.25" customHeight="1" x14ac:dyDescent="0.25">
      <c r="A4" s="3" t="s">
        <v>0</v>
      </c>
      <c r="B4" s="3"/>
      <c r="C4" s="3">
        <v>2014</v>
      </c>
      <c r="D4" s="3">
        <v>2015</v>
      </c>
      <c r="E4" s="3">
        <v>2016</v>
      </c>
      <c r="F4" s="3">
        <v>2017</v>
      </c>
      <c r="G4" s="3">
        <v>2018</v>
      </c>
      <c r="H4" s="3">
        <v>2019</v>
      </c>
      <c r="I4" s="3">
        <v>2020</v>
      </c>
    </row>
    <row r="5" spans="1:9" ht="14.25" customHeight="1" x14ac:dyDescent="0.2">
      <c r="A5" s="39" t="s">
        <v>5</v>
      </c>
      <c r="B5" s="40" t="s">
        <v>6</v>
      </c>
      <c r="C5" s="6">
        <v>58.633000000000003</v>
      </c>
      <c r="D5" s="6">
        <v>56.748399999999997</v>
      </c>
      <c r="E5" s="6">
        <v>59.9848</v>
      </c>
      <c r="F5" s="6">
        <v>61.977899999999998</v>
      </c>
      <c r="G5" s="6">
        <v>66.122100000000003</v>
      </c>
      <c r="H5" s="6">
        <v>69.735500000000002</v>
      </c>
      <c r="I5" s="6">
        <v>72.037099999999995</v>
      </c>
    </row>
    <row r="6" spans="1:9" ht="14.25" customHeight="1" x14ac:dyDescent="0.2">
      <c r="A6" s="39" t="s">
        <v>13</v>
      </c>
      <c r="B6" s="40" t="s">
        <v>14</v>
      </c>
      <c r="C6" s="6">
        <v>80.184700000000007</v>
      </c>
      <c r="D6" s="6">
        <v>78.566900000000004</v>
      </c>
      <c r="E6" s="6">
        <v>81.612499999999997</v>
      </c>
      <c r="F6" s="6">
        <v>82.968999999999994</v>
      </c>
      <c r="G6" s="6">
        <v>82.520899999999997</v>
      </c>
      <c r="H6" s="6">
        <v>87.295400000000001</v>
      </c>
      <c r="I6" s="6">
        <v>88.225800000000007</v>
      </c>
    </row>
    <row r="7" spans="1:9" ht="14.25" customHeight="1" x14ac:dyDescent="0.2">
      <c r="A7" s="39" t="s">
        <v>7</v>
      </c>
      <c r="B7" s="40" t="s">
        <v>8</v>
      </c>
      <c r="C7" s="6">
        <v>51.454300000000003</v>
      </c>
      <c r="D7" s="6">
        <v>49.805599999999998</v>
      </c>
      <c r="E7" s="6">
        <v>51.7682</v>
      </c>
      <c r="F7" s="6">
        <v>55.340699999999998</v>
      </c>
      <c r="G7" s="6">
        <v>53.682400000000001</v>
      </c>
      <c r="H7" s="6">
        <v>61.097799999999999</v>
      </c>
      <c r="I7" s="6">
        <v>61.577300000000001</v>
      </c>
    </row>
    <row r="8" spans="1:9" ht="14.25" customHeight="1" x14ac:dyDescent="0.2">
      <c r="A8" s="39" t="s">
        <v>9</v>
      </c>
      <c r="B8" s="40" t="s">
        <v>10</v>
      </c>
      <c r="C8" s="6"/>
      <c r="D8" s="6">
        <v>35</v>
      </c>
      <c r="E8" s="6">
        <v>37.799999999999997</v>
      </c>
      <c r="F8" s="6">
        <v>39.5</v>
      </c>
      <c r="G8" s="6">
        <v>43.6</v>
      </c>
      <c r="H8" s="6">
        <v>48.8</v>
      </c>
      <c r="I8" s="6">
        <v>48.673939678105036</v>
      </c>
    </row>
    <row r="9" spans="1:9" ht="14.25" customHeight="1" x14ac:dyDescent="0.2">
      <c r="A9" s="39" t="s">
        <v>3</v>
      </c>
      <c r="B9" s="40" t="s">
        <v>4</v>
      </c>
      <c r="C9" s="6">
        <v>22.9819</v>
      </c>
      <c r="D9" s="6">
        <v>23.982700000000001</v>
      </c>
      <c r="E9" s="6">
        <v>24.099399999999999</v>
      </c>
      <c r="F9" s="6">
        <v>24.5563</v>
      </c>
      <c r="G9" s="6">
        <v>24.275500000000001</v>
      </c>
      <c r="H9" s="6">
        <v>23.408100000000001</v>
      </c>
      <c r="I9" s="6">
        <v>29.3782</v>
      </c>
    </row>
    <row r="10" spans="1:9" ht="14.25" customHeight="1" x14ac:dyDescent="0.2">
      <c r="A10" s="39" t="s">
        <v>11</v>
      </c>
      <c r="B10" s="40" t="s">
        <v>12</v>
      </c>
      <c r="C10" s="6">
        <v>75.344099999999997</v>
      </c>
      <c r="D10" s="6">
        <v>74.885099999999994</v>
      </c>
      <c r="E10" s="6">
        <v>76.099900000000005</v>
      </c>
      <c r="F10" s="6">
        <v>79.115499999999997</v>
      </c>
      <c r="G10" s="6">
        <v>81.508499999999998</v>
      </c>
      <c r="H10" s="6">
        <v>81.205200000000005</v>
      </c>
      <c r="I10" s="6">
        <v>86.134100000000004</v>
      </c>
    </row>
    <row r="11" spans="1:9" ht="14.25" customHeight="1" x14ac:dyDescent="0.2">
      <c r="A11" s="39" t="s">
        <v>1</v>
      </c>
      <c r="B11" s="40" t="s">
        <v>2</v>
      </c>
      <c r="C11" s="6">
        <v>41.3919</v>
      </c>
      <c r="D11" s="6">
        <v>43.111899999999999</v>
      </c>
      <c r="E11" s="6">
        <v>44.684100000000001</v>
      </c>
      <c r="F11" s="6">
        <v>45.983800000000002</v>
      </c>
      <c r="G11" s="6">
        <v>41.569299999999998</v>
      </c>
      <c r="H11" s="6">
        <v>40.981299999999997</v>
      </c>
      <c r="I11" s="6">
        <v>45.200299999999999</v>
      </c>
    </row>
    <row r="12" spans="1:9" ht="14.25" customHeight="1" x14ac:dyDescent="0.2">
      <c r="A12" s="39" t="s">
        <v>15</v>
      </c>
      <c r="B12" s="40" t="s">
        <v>16</v>
      </c>
      <c r="C12" s="6">
        <v>81.022800000000004</v>
      </c>
      <c r="D12" s="6">
        <v>72.771299999999997</v>
      </c>
      <c r="E12" s="6">
        <v>77.8797</v>
      </c>
      <c r="F12" s="6">
        <v>84.186499999999995</v>
      </c>
      <c r="G12" s="6">
        <v>83.229399999999998</v>
      </c>
      <c r="H12" s="6">
        <v>85.980400000000003</v>
      </c>
      <c r="I12" s="6">
        <v>85.702699999999993</v>
      </c>
    </row>
    <row r="13" spans="1:9" ht="14.25" customHeight="1" x14ac:dyDescent="0.2">
      <c r="A13" s="39" t="s">
        <v>17</v>
      </c>
      <c r="B13" s="5" t="s">
        <v>18</v>
      </c>
      <c r="C13" s="6">
        <v>26.865500000000001</v>
      </c>
      <c r="D13" s="6">
        <v>26.567900000000002</v>
      </c>
      <c r="E13" s="6">
        <v>30.224299999999999</v>
      </c>
      <c r="F13" s="6">
        <v>30.8139</v>
      </c>
      <c r="G13" s="6">
        <v>35.494599999999998</v>
      </c>
      <c r="H13" s="6">
        <v>40.446399999999997</v>
      </c>
      <c r="I13" s="6">
        <v>41.947299999999998</v>
      </c>
    </row>
    <row r="14" spans="1:9" ht="14.25" customHeight="1" x14ac:dyDescent="0.2">
      <c r="B14" s="5" t="s">
        <v>19</v>
      </c>
      <c r="C14" s="8">
        <v>69.32777999999999</v>
      </c>
      <c r="D14" s="8">
        <v>66.555459999999997</v>
      </c>
      <c r="E14" s="8">
        <v>69.46902</v>
      </c>
      <c r="F14" s="8">
        <v>72.717920000000007</v>
      </c>
      <c r="G14" s="8">
        <v>73.412659999999988</v>
      </c>
      <c r="H14" s="8">
        <v>77.062860000000001</v>
      </c>
      <c r="I14" s="8">
        <v>78.735399999999998</v>
      </c>
    </row>
    <row r="15" spans="1:9" ht="14.25" customHeight="1" x14ac:dyDescent="0.2">
      <c r="B15" s="5" t="s">
        <v>20</v>
      </c>
      <c r="C15" s="8">
        <v>30.4131</v>
      </c>
      <c r="D15" s="8">
        <v>31.220833333333331</v>
      </c>
      <c r="E15" s="8">
        <v>33.002600000000001</v>
      </c>
      <c r="F15" s="8">
        <v>33.784666666666666</v>
      </c>
      <c r="G15" s="8">
        <v>33.779799999999994</v>
      </c>
      <c r="H15" s="8">
        <v>34.945266666666662</v>
      </c>
      <c r="I15" s="8">
        <v>38.84193333333333</v>
      </c>
    </row>
    <row r="16" spans="1:9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autoFilter ref="A4:I12">
    <sortState ref="A4:I12">
      <sortCondition ref="A4:A12"/>
    </sortState>
  </autoFilter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0"/>
  <sheetViews>
    <sheetView rightToLeft="1" workbookViewId="0"/>
  </sheetViews>
  <sheetFormatPr defaultColWidth="12.625" defaultRowHeight="15" customHeight="1" x14ac:dyDescent="0.2"/>
  <cols>
    <col min="1" max="26" width="8.625" customWidth="1"/>
  </cols>
  <sheetData>
    <row r="1" spans="1:9" ht="14.25" customHeight="1" x14ac:dyDescent="0.2">
      <c r="I1" s="1" t="s">
        <v>199</v>
      </c>
    </row>
    <row r="2" spans="1:9" ht="14.25" customHeight="1" x14ac:dyDescent="0.2">
      <c r="I2" s="2" t="s">
        <v>200</v>
      </c>
    </row>
    <row r="3" spans="1:9" ht="14.25" customHeight="1" x14ac:dyDescent="0.2"/>
    <row r="4" spans="1:9" ht="14.25" customHeight="1" x14ac:dyDescent="0.25">
      <c r="A4" s="3" t="s">
        <v>0</v>
      </c>
      <c r="B4" s="3"/>
      <c r="C4" s="3">
        <v>2014</v>
      </c>
      <c r="D4" s="3">
        <v>2015</v>
      </c>
      <c r="E4" s="3">
        <v>2016</v>
      </c>
      <c r="F4" s="3">
        <v>2017</v>
      </c>
      <c r="G4" s="3">
        <v>2018</v>
      </c>
      <c r="H4" s="3">
        <v>2019</v>
      </c>
      <c r="I4" s="3">
        <v>2020</v>
      </c>
    </row>
    <row r="5" spans="1:9" ht="14.25" customHeight="1" x14ac:dyDescent="0.2">
      <c r="A5" s="4" t="s">
        <v>1</v>
      </c>
      <c r="B5" s="5" t="s">
        <v>2</v>
      </c>
      <c r="C5" s="6">
        <v>29.947500000000002</v>
      </c>
      <c r="D5" s="6">
        <v>35.153700000000001</v>
      </c>
      <c r="E5" s="6">
        <v>38.579599999999999</v>
      </c>
      <c r="F5" s="6">
        <v>44.325200000000002</v>
      </c>
      <c r="G5" s="6">
        <v>43.412599999999998</v>
      </c>
      <c r="H5" s="6">
        <v>45.830199999999998</v>
      </c>
      <c r="I5" s="6">
        <v>51.935699999999997</v>
      </c>
    </row>
    <row r="6" spans="1:9" ht="14.25" customHeight="1" x14ac:dyDescent="0.2">
      <c r="A6" s="4" t="s">
        <v>3</v>
      </c>
      <c r="B6" s="5" t="s">
        <v>4</v>
      </c>
      <c r="C6" s="6">
        <v>33.935600000000001</v>
      </c>
      <c r="D6" s="6">
        <v>38.731699999999996</v>
      </c>
      <c r="E6" s="6">
        <v>42.114100000000001</v>
      </c>
      <c r="F6" s="6">
        <v>45.502699999999997</v>
      </c>
      <c r="G6" s="6">
        <v>51.288899999999998</v>
      </c>
      <c r="H6" s="6">
        <v>55.997900000000001</v>
      </c>
      <c r="I6" s="6">
        <v>60.003799999999998</v>
      </c>
    </row>
    <row r="7" spans="1:9" ht="14.25" customHeight="1" x14ac:dyDescent="0.2">
      <c r="A7" s="4" t="s">
        <v>5</v>
      </c>
      <c r="B7" s="5" t="s">
        <v>6</v>
      </c>
      <c r="C7" s="6">
        <v>54.036700000000003</v>
      </c>
      <c r="D7" s="6">
        <v>59.032699999999998</v>
      </c>
      <c r="E7" s="6">
        <v>62.938600000000001</v>
      </c>
      <c r="F7" s="6">
        <v>67.794799999999995</v>
      </c>
      <c r="G7" s="6">
        <v>67.516199999999998</v>
      </c>
      <c r="H7" s="6">
        <v>69.663399999999996</v>
      </c>
      <c r="I7" s="6">
        <v>69.89</v>
      </c>
    </row>
    <row r="8" spans="1:9" ht="14.25" customHeight="1" x14ac:dyDescent="0.2">
      <c r="A8" s="4" t="s">
        <v>7</v>
      </c>
      <c r="B8" s="5" t="s">
        <v>8</v>
      </c>
      <c r="C8" s="6">
        <v>48.976900000000001</v>
      </c>
      <c r="D8" s="6">
        <v>51.709000000000003</v>
      </c>
      <c r="E8" s="6">
        <v>56.396700000000003</v>
      </c>
      <c r="F8" s="6">
        <v>60.051099999999998</v>
      </c>
      <c r="G8" s="6">
        <v>54.595700000000001</v>
      </c>
      <c r="H8" s="6">
        <v>73.988100000000003</v>
      </c>
      <c r="I8" s="6">
        <v>83.621099999999998</v>
      </c>
    </row>
    <row r="9" spans="1:9" ht="14.25" customHeight="1" x14ac:dyDescent="0.2">
      <c r="A9" s="4" t="s">
        <v>9</v>
      </c>
      <c r="B9" s="5" t="s">
        <v>10</v>
      </c>
      <c r="C9" s="144">
        <v>62</v>
      </c>
      <c r="D9" s="6">
        <v>66.2</v>
      </c>
      <c r="E9" s="6">
        <v>71.900000000000006</v>
      </c>
      <c r="F9" s="6">
        <v>73.599999999999994</v>
      </c>
      <c r="G9" s="6">
        <v>77.8</v>
      </c>
      <c r="H9" s="6">
        <v>80.400000000000006</v>
      </c>
      <c r="I9" s="6">
        <v>85.568305742351995</v>
      </c>
    </row>
    <row r="10" spans="1:9" ht="14.25" customHeight="1" x14ac:dyDescent="0.2">
      <c r="A10" s="4" t="s">
        <v>11</v>
      </c>
      <c r="B10" s="5" t="s">
        <v>12</v>
      </c>
      <c r="C10" s="6">
        <v>84.633200000000002</v>
      </c>
      <c r="D10" s="6">
        <v>86.231099999999998</v>
      </c>
      <c r="E10" s="6">
        <v>87.291700000000006</v>
      </c>
      <c r="F10" s="6">
        <v>89.905299999999997</v>
      </c>
      <c r="G10" s="6">
        <v>90.178100000000001</v>
      </c>
      <c r="H10" s="6">
        <v>92.885300000000001</v>
      </c>
      <c r="I10" s="6">
        <v>91.920500000000004</v>
      </c>
    </row>
    <row r="11" spans="1:9" ht="14.25" customHeight="1" x14ac:dyDescent="0.2">
      <c r="A11" s="4" t="s">
        <v>13</v>
      </c>
      <c r="B11" s="5" t="s">
        <v>14</v>
      </c>
      <c r="C11" s="6">
        <v>80.083600000000004</v>
      </c>
      <c r="D11" s="6">
        <v>79.683099999999996</v>
      </c>
      <c r="E11" s="6">
        <v>83.5762</v>
      </c>
      <c r="F11" s="6">
        <v>83.194100000000006</v>
      </c>
      <c r="G11" s="6">
        <v>85.751000000000005</v>
      </c>
      <c r="H11" s="6">
        <v>87.830600000000004</v>
      </c>
      <c r="I11" s="6">
        <v>92.224100000000007</v>
      </c>
    </row>
    <row r="12" spans="1:9" ht="14.25" customHeight="1" x14ac:dyDescent="0.2">
      <c r="A12" s="4" t="s">
        <v>15</v>
      </c>
      <c r="B12" s="5" t="s">
        <v>16</v>
      </c>
      <c r="C12" s="6">
        <v>83.6798</v>
      </c>
      <c r="D12" s="6">
        <v>81.755200000000002</v>
      </c>
      <c r="E12" s="6">
        <v>90.560699999999997</v>
      </c>
      <c r="F12" s="6">
        <v>90.820599999999999</v>
      </c>
      <c r="G12" s="6">
        <v>87.863</v>
      </c>
      <c r="H12" s="6">
        <v>92.541399999999996</v>
      </c>
      <c r="I12" s="6">
        <v>94.126300000000001</v>
      </c>
    </row>
    <row r="13" spans="1:9" ht="14.25" customHeight="1" x14ac:dyDescent="0.2">
      <c r="A13" s="7" t="s">
        <v>17</v>
      </c>
      <c r="B13" s="5" t="s">
        <v>18</v>
      </c>
      <c r="C13" s="6">
        <v>34.047800000000002</v>
      </c>
      <c r="D13" s="6">
        <v>36.256900000000002</v>
      </c>
      <c r="E13" s="6">
        <v>40.6905</v>
      </c>
      <c r="F13" s="6">
        <v>43.522799999999997</v>
      </c>
      <c r="G13" s="6">
        <v>46.123100000000001</v>
      </c>
      <c r="H13" s="6">
        <v>52.084200000000003</v>
      </c>
      <c r="I13" s="6">
        <v>57.686900000000001</v>
      </c>
    </row>
    <row r="14" spans="1:9" ht="14.25" customHeight="1" x14ac:dyDescent="0.2">
      <c r="B14" s="5" t="s">
        <v>19</v>
      </c>
      <c r="C14" s="8">
        <v>70.282039999999995</v>
      </c>
      <c r="D14" s="8">
        <v>71.682220000000001</v>
      </c>
      <c r="E14" s="8">
        <v>76.152780000000007</v>
      </c>
      <c r="F14" s="8">
        <v>78.353179999999995</v>
      </c>
      <c r="G14" s="8">
        <v>77.180800000000005</v>
      </c>
      <c r="H14" s="8">
        <v>83.38176</v>
      </c>
      <c r="I14" s="8">
        <v>86.356400000000008</v>
      </c>
    </row>
    <row r="15" spans="1:9" ht="14.25" customHeight="1" x14ac:dyDescent="0.2">
      <c r="B15" s="5" t="s">
        <v>20</v>
      </c>
      <c r="C15" s="8">
        <v>32.643633333333334</v>
      </c>
      <c r="D15" s="8">
        <v>36.714100000000002</v>
      </c>
      <c r="E15" s="8">
        <v>40.461400000000005</v>
      </c>
      <c r="F15" s="8">
        <v>44.45023333333333</v>
      </c>
      <c r="G15" s="8">
        <v>46.941533333333332</v>
      </c>
      <c r="H15" s="8">
        <v>51.304100000000005</v>
      </c>
      <c r="I15" s="8">
        <v>56.542133333333332</v>
      </c>
    </row>
    <row r="16" spans="1:9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autoFilter ref="A4:I12">
    <sortState ref="A4:I12">
      <sortCondition ref="I4:I12"/>
    </sortState>
  </autoFilter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I1000"/>
  <sheetViews>
    <sheetView workbookViewId="0"/>
  </sheetViews>
  <sheetFormatPr defaultColWidth="12.625" defaultRowHeight="15" customHeight="1" x14ac:dyDescent="0.2"/>
  <cols>
    <col min="1" max="26" width="8.625" customWidth="1"/>
  </cols>
  <sheetData>
    <row r="1" spans="1:9" ht="14.25" customHeight="1" x14ac:dyDescent="0.2">
      <c r="A1" s="20" t="s">
        <v>143</v>
      </c>
      <c r="I1" s="1" t="s">
        <v>144</v>
      </c>
    </row>
    <row r="2" spans="1:9" ht="14.25" customHeight="1" x14ac:dyDescent="0.2">
      <c r="I2" s="2" t="s">
        <v>142</v>
      </c>
    </row>
    <row r="3" spans="1:9" ht="14.25" customHeight="1" x14ac:dyDescent="0.2"/>
    <row r="4" spans="1:9" ht="14.25" customHeight="1" x14ac:dyDescent="0.25">
      <c r="A4" s="3" t="s">
        <v>0</v>
      </c>
      <c r="B4" s="3"/>
      <c r="C4" s="3">
        <v>2014</v>
      </c>
      <c r="D4" s="3">
        <v>2015</v>
      </c>
      <c r="E4" s="3">
        <v>2016</v>
      </c>
      <c r="F4" s="3">
        <v>2017</v>
      </c>
      <c r="G4" s="3">
        <v>2018</v>
      </c>
      <c r="H4" s="3">
        <v>2019</v>
      </c>
      <c r="I4" s="3">
        <v>2020</v>
      </c>
    </row>
    <row r="5" spans="1:9" ht="14.25" customHeight="1" x14ac:dyDescent="0.2">
      <c r="A5" s="4" t="s">
        <v>3</v>
      </c>
      <c r="B5" s="5" t="s">
        <v>4</v>
      </c>
      <c r="C5" s="6">
        <v>61.959099999999999</v>
      </c>
      <c r="D5" s="6">
        <v>65.571600000000004</v>
      </c>
      <c r="E5" s="6">
        <v>68.880200000000002</v>
      </c>
      <c r="F5" s="6">
        <v>70.970200000000006</v>
      </c>
      <c r="G5" s="6">
        <v>74.150599999999997</v>
      </c>
      <c r="H5" s="6">
        <v>75.567499999999995</v>
      </c>
      <c r="I5" s="6">
        <v>77.9465</v>
      </c>
    </row>
    <row r="6" spans="1:9" ht="14.25" customHeight="1" x14ac:dyDescent="0.2">
      <c r="A6" s="4" t="s">
        <v>1</v>
      </c>
      <c r="B6" s="5" t="s">
        <v>2</v>
      </c>
      <c r="C6" s="6">
        <v>64.592399999999998</v>
      </c>
      <c r="D6" s="6">
        <v>68.632900000000006</v>
      </c>
      <c r="E6" s="6">
        <v>70.423599999999993</v>
      </c>
      <c r="F6" s="6">
        <v>73.791200000000003</v>
      </c>
      <c r="G6" s="6">
        <v>74.661000000000001</v>
      </c>
      <c r="H6" s="6">
        <v>75.346400000000003</v>
      </c>
      <c r="I6" s="6">
        <v>78.261399999999995</v>
      </c>
    </row>
    <row r="7" spans="1:9" ht="14.25" customHeight="1" x14ac:dyDescent="0.2">
      <c r="A7" s="4" t="s">
        <v>5</v>
      </c>
      <c r="B7" s="5" t="s">
        <v>6</v>
      </c>
      <c r="C7" s="6">
        <v>81.005099999999999</v>
      </c>
      <c r="D7" s="6">
        <v>83.926299999999998</v>
      </c>
      <c r="E7" s="6">
        <v>84.323700000000002</v>
      </c>
      <c r="F7" s="6">
        <v>87.935599999999994</v>
      </c>
      <c r="G7" s="6">
        <v>87.479100000000003</v>
      </c>
      <c r="H7" s="6">
        <v>87.752200000000002</v>
      </c>
      <c r="I7" s="6">
        <v>87.529399999999995</v>
      </c>
    </row>
    <row r="8" spans="1:9" ht="14.25" customHeight="1" x14ac:dyDescent="0.2">
      <c r="A8" s="4" t="s">
        <v>9</v>
      </c>
      <c r="B8" s="5" t="s">
        <v>10</v>
      </c>
      <c r="C8" s="100">
        <v>78.5</v>
      </c>
      <c r="D8" s="6">
        <v>80.599999999999994</v>
      </c>
      <c r="E8" s="6">
        <v>82.8</v>
      </c>
      <c r="F8" s="6">
        <v>84.5</v>
      </c>
      <c r="G8" s="6">
        <v>86.7</v>
      </c>
      <c r="H8" s="6">
        <v>89.5</v>
      </c>
      <c r="I8" s="6">
        <v>90.1</v>
      </c>
    </row>
    <row r="9" spans="1:9" ht="14.25" customHeight="1" x14ac:dyDescent="0.2">
      <c r="A9" s="4" t="s">
        <v>7</v>
      </c>
      <c r="B9" s="5" t="s">
        <v>8</v>
      </c>
      <c r="C9" s="6">
        <v>79.687899999999999</v>
      </c>
      <c r="D9" s="6">
        <v>80.122399999999999</v>
      </c>
      <c r="E9" s="6">
        <v>82.169700000000006</v>
      </c>
      <c r="F9" s="6">
        <v>81.239500000000007</v>
      </c>
      <c r="G9" s="6">
        <v>82.210599999999999</v>
      </c>
      <c r="H9" s="6">
        <v>90.343599999999995</v>
      </c>
      <c r="I9" s="6">
        <v>91.014300000000006</v>
      </c>
    </row>
    <row r="10" spans="1:9" ht="14.25" customHeight="1" x14ac:dyDescent="0.2">
      <c r="A10" s="4" t="s">
        <v>11</v>
      </c>
      <c r="B10" s="5" t="s">
        <v>12</v>
      </c>
      <c r="C10" s="6">
        <v>93.169899999999998</v>
      </c>
      <c r="D10" s="6">
        <v>93.096500000000006</v>
      </c>
      <c r="E10" s="6">
        <v>93.277299999999997</v>
      </c>
      <c r="F10" s="6">
        <v>95.329800000000006</v>
      </c>
      <c r="G10" s="6">
        <v>94.663300000000007</v>
      </c>
      <c r="H10" s="6">
        <v>96.047799999999995</v>
      </c>
      <c r="I10" s="6">
        <v>94.018799999999999</v>
      </c>
    </row>
    <row r="11" spans="1:9" ht="14.25" customHeight="1" x14ac:dyDescent="0.2">
      <c r="A11" s="4" t="s">
        <v>13</v>
      </c>
      <c r="B11" s="5" t="s">
        <v>14</v>
      </c>
      <c r="C11" s="6">
        <v>92.383799999999994</v>
      </c>
      <c r="D11" s="6">
        <v>92.277900000000002</v>
      </c>
      <c r="E11" s="6">
        <v>93.916799999999995</v>
      </c>
      <c r="F11" s="6">
        <v>93.679100000000005</v>
      </c>
      <c r="G11" s="6">
        <v>94.398099999999999</v>
      </c>
      <c r="H11" s="6">
        <v>95.291200000000003</v>
      </c>
      <c r="I11" s="6">
        <v>96.9953</v>
      </c>
    </row>
    <row r="12" spans="1:9" ht="14.25" customHeight="1" x14ac:dyDescent="0.2">
      <c r="A12" s="4" t="s">
        <v>15</v>
      </c>
      <c r="B12" s="5" t="s">
        <v>16</v>
      </c>
      <c r="C12" s="6">
        <v>92.523600000000002</v>
      </c>
      <c r="D12" s="6">
        <v>90.610200000000006</v>
      </c>
      <c r="E12" s="6">
        <v>93.305700000000002</v>
      </c>
      <c r="F12" s="6">
        <v>96.190299999999993</v>
      </c>
      <c r="G12" s="6">
        <v>92.078900000000004</v>
      </c>
      <c r="H12" s="6">
        <v>97.551500000000004</v>
      </c>
      <c r="I12" s="6">
        <v>97.080200000000005</v>
      </c>
    </row>
    <row r="13" spans="1:9" ht="14.25" customHeight="1" x14ac:dyDescent="0.2">
      <c r="A13" s="7" t="s">
        <v>17</v>
      </c>
      <c r="B13" s="5" t="s">
        <v>18</v>
      </c>
      <c r="C13" s="6">
        <v>66.598699999999994</v>
      </c>
      <c r="D13" s="6">
        <v>67.997</v>
      </c>
      <c r="E13" s="6">
        <v>73.300700000000006</v>
      </c>
      <c r="F13" s="6">
        <v>75.985399999999998</v>
      </c>
      <c r="G13" s="6">
        <v>77.541700000000006</v>
      </c>
      <c r="H13" s="6">
        <v>80.435900000000004</v>
      </c>
      <c r="I13" s="6">
        <v>83.184899999999999</v>
      </c>
    </row>
    <row r="14" spans="1:9" ht="14.25" customHeight="1" x14ac:dyDescent="0.2">
      <c r="B14" s="5" t="s">
        <v>19</v>
      </c>
      <c r="C14" s="8">
        <v>87.754059999999996</v>
      </c>
      <c r="D14" s="8">
        <v>88.006659999999997</v>
      </c>
      <c r="E14" s="8">
        <v>89.39864</v>
      </c>
      <c r="F14" s="8">
        <v>90.874859999999998</v>
      </c>
      <c r="G14" s="8">
        <v>90.166000000000011</v>
      </c>
      <c r="H14" s="8">
        <v>93.397260000000003</v>
      </c>
      <c r="I14" s="8">
        <v>93.32759999999999</v>
      </c>
    </row>
    <row r="15" spans="1:9" ht="14.25" customHeight="1" x14ac:dyDescent="0.2">
      <c r="B15" s="5" t="s">
        <v>20</v>
      </c>
      <c r="C15" s="8">
        <v>64.383399999999995</v>
      </c>
      <c r="D15" s="8">
        <v>67.400500000000008</v>
      </c>
      <c r="E15" s="8">
        <v>70.868166666666667</v>
      </c>
      <c r="F15" s="8">
        <v>73.582266666666669</v>
      </c>
      <c r="G15" s="8">
        <v>75.451099999999997</v>
      </c>
      <c r="H15" s="8">
        <v>77.116600000000005</v>
      </c>
      <c r="I15" s="8">
        <v>79.797600000000003</v>
      </c>
    </row>
    <row r="16" spans="1:9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autoFilter ref="A4:I12">
    <sortState ref="A4:I12">
      <sortCondition ref="I4:I12"/>
    </sortState>
  </autoFilter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I1000"/>
  <sheetViews>
    <sheetView workbookViewId="0"/>
  </sheetViews>
  <sheetFormatPr defaultColWidth="12.625" defaultRowHeight="15" customHeight="1" x14ac:dyDescent="0.2"/>
  <cols>
    <col min="1" max="2" width="18.125" customWidth="1"/>
    <col min="3" max="26" width="8.625" customWidth="1"/>
  </cols>
  <sheetData>
    <row r="1" spans="1:9" ht="41.25" customHeight="1" x14ac:dyDescent="0.2">
      <c r="A1" s="169" t="s">
        <v>145</v>
      </c>
      <c r="B1" s="167"/>
      <c r="C1" s="169" t="s">
        <v>30</v>
      </c>
      <c r="D1" s="167"/>
    </row>
    <row r="2" spans="1:9" ht="14.25" customHeight="1" x14ac:dyDescent="0.2">
      <c r="A2" s="20" t="s">
        <v>146</v>
      </c>
      <c r="D2" s="2" t="s">
        <v>142</v>
      </c>
    </row>
    <row r="3" spans="1:9" ht="14.25" customHeight="1" x14ac:dyDescent="0.2"/>
    <row r="4" spans="1:9" ht="14.25" customHeight="1" x14ac:dyDescent="0.25">
      <c r="A4" s="3" t="s">
        <v>0</v>
      </c>
      <c r="B4" s="3"/>
      <c r="C4" s="3">
        <v>2016</v>
      </c>
      <c r="D4" s="3">
        <v>2018</v>
      </c>
    </row>
    <row r="5" spans="1:9" ht="14.25" customHeight="1" x14ac:dyDescent="0.2">
      <c r="A5" s="28" t="s">
        <v>3</v>
      </c>
      <c r="B5" s="5" t="s">
        <v>4</v>
      </c>
      <c r="C5" s="20">
        <v>54</v>
      </c>
      <c r="D5" s="20">
        <v>67</v>
      </c>
    </row>
    <row r="6" spans="1:9" ht="14.25" customHeight="1" x14ac:dyDescent="0.2">
      <c r="A6" s="28" t="s">
        <v>1</v>
      </c>
      <c r="B6" s="5" t="s">
        <v>2</v>
      </c>
      <c r="C6" s="20">
        <v>55</v>
      </c>
      <c r="D6" s="20">
        <v>67</v>
      </c>
    </row>
    <row r="7" spans="1:9" ht="14.25" customHeight="1" x14ac:dyDescent="0.2">
      <c r="A7" s="28" t="s">
        <v>7</v>
      </c>
      <c r="B7" s="5" t="s">
        <v>8</v>
      </c>
      <c r="C7" s="20">
        <v>69</v>
      </c>
      <c r="D7" s="20">
        <v>70</v>
      </c>
    </row>
    <row r="8" spans="1:9" ht="14.25" customHeight="1" x14ac:dyDescent="0.2">
      <c r="A8" s="28" t="s">
        <v>5</v>
      </c>
      <c r="B8" s="5" t="s">
        <v>6</v>
      </c>
      <c r="C8" s="20">
        <v>69</v>
      </c>
      <c r="D8" s="20">
        <v>78</v>
      </c>
    </row>
    <row r="9" spans="1:9" ht="14.25" customHeight="1" x14ac:dyDescent="0.2">
      <c r="A9" s="28" t="s">
        <v>9</v>
      </c>
      <c r="B9" s="5" t="s">
        <v>10</v>
      </c>
      <c r="C9" s="20">
        <v>74</v>
      </c>
      <c r="D9" s="20">
        <v>79</v>
      </c>
    </row>
    <row r="10" spans="1:9" ht="14.25" customHeight="1" x14ac:dyDescent="0.2">
      <c r="A10" s="28" t="s">
        <v>13</v>
      </c>
      <c r="B10" s="5" t="s">
        <v>14</v>
      </c>
      <c r="C10" s="20">
        <v>76</v>
      </c>
      <c r="D10" s="20">
        <v>82</v>
      </c>
    </row>
    <row r="11" spans="1:9" ht="14.25" customHeight="1" x14ac:dyDescent="0.2">
      <c r="A11" s="28" t="s">
        <v>11</v>
      </c>
      <c r="B11" s="5" t="s">
        <v>12</v>
      </c>
      <c r="C11" s="20">
        <v>82</v>
      </c>
      <c r="D11" s="20">
        <v>85</v>
      </c>
    </row>
    <row r="12" spans="1:9" ht="14.25" customHeight="1" x14ac:dyDescent="0.2">
      <c r="A12" s="28" t="s">
        <v>15</v>
      </c>
      <c r="B12" s="5" t="s">
        <v>16</v>
      </c>
      <c r="C12" s="20">
        <v>79</v>
      </c>
      <c r="D12" s="20">
        <v>86</v>
      </c>
    </row>
    <row r="13" spans="1:9" ht="14.25" customHeight="1" x14ac:dyDescent="0.2">
      <c r="A13" s="87" t="s">
        <v>17</v>
      </c>
      <c r="B13" s="5" t="s">
        <v>18</v>
      </c>
      <c r="C13" s="20">
        <v>44</v>
      </c>
      <c r="D13" s="20">
        <v>60</v>
      </c>
    </row>
    <row r="14" spans="1:9" ht="14.25" customHeight="1" x14ac:dyDescent="0.2">
      <c r="B14" s="5" t="s">
        <v>19</v>
      </c>
      <c r="C14" s="8">
        <v>75</v>
      </c>
      <c r="D14" s="8">
        <v>80.2</v>
      </c>
      <c r="E14" s="8"/>
      <c r="F14" s="8"/>
      <c r="G14" s="8"/>
      <c r="H14" s="8"/>
      <c r="I14" s="8"/>
    </row>
    <row r="15" spans="1:9" ht="14.25" customHeight="1" x14ac:dyDescent="0.2">
      <c r="B15" s="5" t="s">
        <v>20</v>
      </c>
      <c r="C15" s="8">
        <v>51</v>
      </c>
      <c r="D15" s="8">
        <v>64.666666666666671</v>
      </c>
      <c r="E15" s="8"/>
      <c r="F15" s="8"/>
      <c r="G15" s="8"/>
      <c r="H15" s="8"/>
      <c r="I15" s="8"/>
    </row>
    <row r="16" spans="1:9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autoFilter ref="A4:D12">
    <sortState ref="A4:D12">
      <sortCondition ref="D4:D12"/>
    </sortState>
  </autoFilter>
  <mergeCells count="2">
    <mergeCell ref="A1:B1"/>
    <mergeCell ref="C1:D1"/>
  </mergeCells>
  <pageMargins left="0.7" right="0.7" top="0.75" bottom="0.75" header="0" footer="0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L1000"/>
  <sheetViews>
    <sheetView workbookViewId="0"/>
  </sheetViews>
  <sheetFormatPr defaultColWidth="12.625" defaultRowHeight="15" customHeight="1" x14ac:dyDescent="0.2"/>
  <cols>
    <col min="1" max="26" width="8.625" customWidth="1"/>
  </cols>
  <sheetData>
    <row r="1" spans="1:12" ht="14.25" customHeight="1" x14ac:dyDescent="0.2">
      <c r="A1" s="20" t="s">
        <v>147</v>
      </c>
      <c r="L1" s="101" t="s">
        <v>31</v>
      </c>
    </row>
    <row r="2" spans="1:12" ht="14.25" customHeight="1" x14ac:dyDescent="0.2">
      <c r="L2" s="2" t="s">
        <v>142</v>
      </c>
    </row>
    <row r="3" spans="1:12" ht="14.25" customHeight="1" x14ac:dyDescent="0.2"/>
    <row r="4" spans="1:12" ht="14.25" customHeight="1" x14ac:dyDescent="0.25">
      <c r="A4" s="3" t="s">
        <v>0</v>
      </c>
      <c r="B4" s="3"/>
      <c r="C4" s="3">
        <v>2014</v>
      </c>
      <c r="D4" s="3">
        <v>2015</v>
      </c>
      <c r="E4" s="3">
        <v>2016</v>
      </c>
      <c r="F4" s="3">
        <v>2017</v>
      </c>
      <c r="G4" s="3">
        <v>2018</v>
      </c>
      <c r="H4" s="3">
        <v>2019</v>
      </c>
      <c r="I4" s="3">
        <v>2020</v>
      </c>
    </row>
    <row r="5" spans="1:12" ht="14.25" customHeight="1" x14ac:dyDescent="0.2">
      <c r="A5" s="4" t="s">
        <v>3</v>
      </c>
      <c r="B5" s="5" t="s">
        <v>4</v>
      </c>
      <c r="C5" s="6">
        <v>22.288900000000002</v>
      </c>
      <c r="D5" s="6">
        <v>26.388000000000002</v>
      </c>
      <c r="E5" s="6">
        <v>28.9785</v>
      </c>
      <c r="F5" s="6">
        <v>32.172800000000002</v>
      </c>
      <c r="G5" s="6">
        <v>35.6477</v>
      </c>
      <c r="H5" s="6">
        <v>38.281399999999998</v>
      </c>
      <c r="I5" s="6">
        <v>43.934800000000003</v>
      </c>
    </row>
    <row r="6" spans="1:12" ht="14.25" customHeight="1" x14ac:dyDescent="0.2">
      <c r="A6" s="4" t="s">
        <v>1</v>
      </c>
      <c r="B6" s="5" t="s">
        <v>2</v>
      </c>
      <c r="C6" s="6">
        <v>26.294699999999999</v>
      </c>
      <c r="D6" s="6">
        <v>30.993400000000001</v>
      </c>
      <c r="E6" s="6">
        <v>31.001899999999999</v>
      </c>
      <c r="F6" s="6">
        <v>34.077100000000002</v>
      </c>
      <c r="G6" s="6">
        <v>36.650500000000001</v>
      </c>
      <c r="H6" s="6">
        <v>38.7209</v>
      </c>
      <c r="I6" s="6">
        <v>44.5017</v>
      </c>
    </row>
    <row r="7" spans="1:12" ht="14.25" customHeight="1" x14ac:dyDescent="0.2">
      <c r="A7" s="4" t="s">
        <v>9</v>
      </c>
      <c r="B7" s="5" t="s">
        <v>10</v>
      </c>
      <c r="C7" s="6"/>
      <c r="D7" s="6">
        <v>40</v>
      </c>
      <c r="E7" s="6">
        <v>41.6</v>
      </c>
      <c r="F7" s="6">
        <v>42.4</v>
      </c>
      <c r="G7" s="6">
        <v>46.6</v>
      </c>
      <c r="H7" s="6">
        <v>50.7</v>
      </c>
      <c r="I7" s="6">
        <v>47.528503838713554</v>
      </c>
    </row>
    <row r="8" spans="1:12" ht="14.25" customHeight="1" x14ac:dyDescent="0.2">
      <c r="A8" s="4" t="s">
        <v>5</v>
      </c>
      <c r="B8" s="5" t="s">
        <v>6</v>
      </c>
      <c r="C8" s="6">
        <v>53.325499999999998</v>
      </c>
      <c r="D8" s="6">
        <v>57.701900000000002</v>
      </c>
      <c r="E8" s="6">
        <v>57.588000000000001</v>
      </c>
      <c r="F8" s="6">
        <v>61.564700000000002</v>
      </c>
      <c r="G8" s="6">
        <v>60.301600000000001</v>
      </c>
      <c r="H8" s="6">
        <v>62.405299999999997</v>
      </c>
      <c r="I8" s="6">
        <v>66.295699999999997</v>
      </c>
    </row>
    <row r="9" spans="1:12" ht="14.25" customHeight="1" x14ac:dyDescent="0.2">
      <c r="A9" s="4" t="s">
        <v>7</v>
      </c>
      <c r="B9" s="5" t="s">
        <v>8</v>
      </c>
      <c r="C9" s="6">
        <v>50.4681</v>
      </c>
      <c r="D9" s="6">
        <v>51.427199999999999</v>
      </c>
      <c r="E9" s="6">
        <v>59.216900000000003</v>
      </c>
      <c r="F9" s="6">
        <v>53.085299999999997</v>
      </c>
      <c r="G9" s="6">
        <v>58.947499999999998</v>
      </c>
      <c r="H9" s="6">
        <v>66.588700000000003</v>
      </c>
      <c r="I9" s="6">
        <v>74.376300000000001</v>
      </c>
    </row>
    <row r="10" spans="1:12" ht="14.25" customHeight="1" x14ac:dyDescent="0.2">
      <c r="A10" s="4" t="s">
        <v>13</v>
      </c>
      <c r="B10" s="5" t="s">
        <v>14</v>
      </c>
      <c r="C10" s="6">
        <v>68.377300000000005</v>
      </c>
      <c r="D10" s="6">
        <v>69.294499999999999</v>
      </c>
      <c r="E10" s="6">
        <v>67.442499999999995</v>
      </c>
      <c r="F10" s="6">
        <v>70.822299999999998</v>
      </c>
      <c r="G10" s="6">
        <v>69.895399999999995</v>
      </c>
      <c r="H10" s="6">
        <v>73.1387</v>
      </c>
      <c r="I10" s="6">
        <v>75.830500000000001</v>
      </c>
    </row>
    <row r="11" spans="1:12" ht="14.25" customHeight="1" x14ac:dyDescent="0.2">
      <c r="A11" s="4" t="s">
        <v>15</v>
      </c>
      <c r="B11" s="5" t="s">
        <v>16</v>
      </c>
      <c r="C11" s="6">
        <v>74.827299999999994</v>
      </c>
      <c r="D11" s="6">
        <v>71.1297</v>
      </c>
      <c r="E11" s="6">
        <v>75.545299999999997</v>
      </c>
      <c r="F11" s="6">
        <v>80.881100000000004</v>
      </c>
      <c r="G11" s="6">
        <v>77.645799999999994</v>
      </c>
      <c r="H11" s="6">
        <v>82.215100000000007</v>
      </c>
      <c r="I11" s="6">
        <v>84.154499999999999</v>
      </c>
    </row>
    <row r="12" spans="1:12" ht="14.25" customHeight="1" x14ac:dyDescent="0.2">
      <c r="A12" s="4" t="s">
        <v>11</v>
      </c>
      <c r="B12" s="5" t="s">
        <v>12</v>
      </c>
      <c r="C12" s="6">
        <v>70.803600000000003</v>
      </c>
      <c r="D12" s="6">
        <v>71.1678</v>
      </c>
      <c r="E12" s="6">
        <v>73.8904</v>
      </c>
      <c r="F12" s="6">
        <v>78.903199999999998</v>
      </c>
      <c r="G12" s="6">
        <v>79.9255</v>
      </c>
      <c r="H12" s="6">
        <v>81.350200000000001</v>
      </c>
      <c r="I12" s="6">
        <v>86.598600000000005</v>
      </c>
    </row>
    <row r="13" spans="1:12" ht="14.25" customHeight="1" x14ac:dyDescent="0.2">
      <c r="A13" s="7" t="s">
        <v>17</v>
      </c>
      <c r="B13" s="5" t="s">
        <v>18</v>
      </c>
      <c r="C13" s="6">
        <v>34.185099999999998</v>
      </c>
      <c r="D13" s="6">
        <v>36.902799999999999</v>
      </c>
      <c r="E13" s="6">
        <v>41.905500000000004</v>
      </c>
      <c r="F13" s="6">
        <v>44.980699999999999</v>
      </c>
      <c r="G13" s="6">
        <v>47.7804</v>
      </c>
      <c r="H13" s="6">
        <v>53.945599999999999</v>
      </c>
      <c r="I13" s="6">
        <v>60.9298</v>
      </c>
    </row>
    <row r="14" spans="1:12" ht="14.25" customHeight="1" x14ac:dyDescent="0.2">
      <c r="B14" s="5" t="s">
        <v>19</v>
      </c>
      <c r="C14" s="8">
        <v>63.560360000000003</v>
      </c>
      <c r="D14" s="8">
        <v>64.14421999999999</v>
      </c>
      <c r="E14" s="8">
        <v>66.736619999999988</v>
      </c>
      <c r="F14" s="8">
        <v>69.051320000000004</v>
      </c>
      <c r="G14" s="8">
        <v>69.343159999999997</v>
      </c>
      <c r="H14" s="8">
        <v>73.139600000000002</v>
      </c>
      <c r="I14" s="8">
        <v>77.451119999999989</v>
      </c>
    </row>
    <row r="15" spans="1:12" ht="14.25" customHeight="1" x14ac:dyDescent="0.2">
      <c r="B15" s="5" t="s">
        <v>20</v>
      </c>
      <c r="C15" s="8">
        <v>27.589566666666666</v>
      </c>
      <c r="D15" s="8">
        <v>31.428066666666666</v>
      </c>
      <c r="E15" s="8">
        <v>33.961966666666669</v>
      </c>
      <c r="F15" s="8">
        <v>37.076866666666668</v>
      </c>
      <c r="G15" s="8">
        <v>40.026200000000003</v>
      </c>
      <c r="H15" s="8">
        <v>43.649300000000004</v>
      </c>
      <c r="I15" s="8">
        <v>49.788766666666668</v>
      </c>
    </row>
    <row r="16" spans="1:12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autoFilter ref="A4:I12">
    <sortState ref="A4:I12">
      <sortCondition ref="I4:I12"/>
    </sortState>
  </autoFilter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000"/>
  <sheetViews>
    <sheetView workbookViewId="0"/>
  </sheetViews>
  <sheetFormatPr defaultColWidth="12.625" defaultRowHeight="15" customHeight="1" x14ac:dyDescent="0.2"/>
  <cols>
    <col min="1" max="26" width="8.625" customWidth="1"/>
  </cols>
  <sheetData>
    <row r="1" spans="1:10" ht="14.25" customHeight="1" x14ac:dyDescent="0.2">
      <c r="A1" s="20" t="s">
        <v>148</v>
      </c>
      <c r="J1" s="2" t="s">
        <v>29</v>
      </c>
    </row>
    <row r="2" spans="1:10" ht="14.25" customHeight="1" x14ac:dyDescent="0.2">
      <c r="J2" s="2" t="s">
        <v>142</v>
      </c>
    </row>
    <row r="3" spans="1:10" ht="14.25" customHeight="1" x14ac:dyDescent="0.2"/>
    <row r="4" spans="1:10" ht="14.25" customHeight="1" x14ac:dyDescent="0.25">
      <c r="A4" s="3" t="s">
        <v>0</v>
      </c>
      <c r="B4" s="3"/>
      <c r="C4" s="3">
        <v>2014</v>
      </c>
      <c r="D4" s="3">
        <v>2015</v>
      </c>
      <c r="E4" s="3">
        <v>2016</v>
      </c>
      <c r="F4" s="3">
        <v>2017</v>
      </c>
      <c r="G4" s="3">
        <v>2018</v>
      </c>
      <c r="H4" s="3">
        <v>2019</v>
      </c>
      <c r="I4" s="3">
        <v>2020</v>
      </c>
    </row>
    <row r="5" spans="1:10" ht="14.25" customHeight="1" x14ac:dyDescent="0.2">
      <c r="A5" s="28" t="s">
        <v>3</v>
      </c>
      <c r="B5" s="5" t="s">
        <v>4</v>
      </c>
      <c r="C5" s="6">
        <v>26.070799999999998</v>
      </c>
      <c r="D5" s="6">
        <v>28.0565</v>
      </c>
      <c r="E5" s="6">
        <v>28.958600000000001</v>
      </c>
      <c r="F5" s="6">
        <v>30.831299999999999</v>
      </c>
      <c r="G5" s="6">
        <v>33.834400000000002</v>
      </c>
      <c r="H5" s="6">
        <v>36.309100000000001</v>
      </c>
      <c r="I5" s="6">
        <v>39.452399999999997</v>
      </c>
    </row>
    <row r="6" spans="1:10" ht="14.25" customHeight="1" x14ac:dyDescent="0.2">
      <c r="A6" s="28" t="s">
        <v>1</v>
      </c>
      <c r="B6" s="5" t="s">
        <v>2</v>
      </c>
      <c r="C6" s="6">
        <v>25.270199999999999</v>
      </c>
      <c r="D6" s="6">
        <v>28.216100000000001</v>
      </c>
      <c r="E6" s="6">
        <v>28.874300000000002</v>
      </c>
      <c r="F6" s="6">
        <v>31.290299999999998</v>
      </c>
      <c r="G6" s="6">
        <v>38.548499999999997</v>
      </c>
      <c r="H6" s="6">
        <v>41.9467</v>
      </c>
      <c r="I6" s="6">
        <v>47.063899999999997</v>
      </c>
    </row>
    <row r="7" spans="1:10" ht="14.25" customHeight="1" x14ac:dyDescent="0.2">
      <c r="A7" s="28" t="s">
        <v>9</v>
      </c>
      <c r="B7" s="5" t="s">
        <v>10</v>
      </c>
      <c r="C7" s="6"/>
      <c r="D7" s="6">
        <v>40.6</v>
      </c>
      <c r="E7" s="6">
        <v>42.6</v>
      </c>
      <c r="F7" s="6">
        <v>45.9</v>
      </c>
      <c r="G7" s="6">
        <v>48.5</v>
      </c>
      <c r="H7" s="6">
        <v>52.6</v>
      </c>
      <c r="I7" s="6">
        <v>63.948476945693564</v>
      </c>
    </row>
    <row r="8" spans="1:10" ht="14.25" customHeight="1" x14ac:dyDescent="0.2">
      <c r="A8" s="28" t="s">
        <v>5</v>
      </c>
      <c r="B8" s="5" t="s">
        <v>6</v>
      </c>
      <c r="C8" s="6">
        <v>47.951999999999998</v>
      </c>
      <c r="D8" s="6">
        <v>51.027900000000002</v>
      </c>
      <c r="E8" s="6">
        <v>53.340299999999999</v>
      </c>
      <c r="F8" s="6">
        <v>57.493899999999996</v>
      </c>
      <c r="G8" s="6">
        <v>58.408299999999997</v>
      </c>
      <c r="H8" s="6">
        <v>62.777799999999999</v>
      </c>
      <c r="I8" s="6">
        <v>65.788600000000002</v>
      </c>
    </row>
    <row r="9" spans="1:10" ht="14.25" customHeight="1" x14ac:dyDescent="0.2">
      <c r="A9" s="28" t="s">
        <v>7</v>
      </c>
      <c r="B9" s="5" t="s">
        <v>8</v>
      </c>
      <c r="C9" s="6">
        <v>48.111499999999999</v>
      </c>
      <c r="D9" s="6">
        <v>51.466799999999999</v>
      </c>
      <c r="E9" s="6">
        <v>52.340899999999998</v>
      </c>
      <c r="F9" s="6">
        <v>57.638100000000001</v>
      </c>
      <c r="G9" s="6">
        <v>57.668399999999998</v>
      </c>
      <c r="H9" s="6">
        <v>67.390199999999993</v>
      </c>
      <c r="I9" s="6">
        <v>68.987099999999998</v>
      </c>
    </row>
    <row r="10" spans="1:10" ht="14.25" customHeight="1" x14ac:dyDescent="0.2">
      <c r="A10" s="28" t="s">
        <v>15</v>
      </c>
      <c r="B10" s="5" t="s">
        <v>16</v>
      </c>
      <c r="C10" s="6">
        <v>81.662499999999994</v>
      </c>
      <c r="D10" s="6">
        <v>79.638000000000005</v>
      </c>
      <c r="E10" s="6">
        <v>83.189700000000002</v>
      </c>
      <c r="F10" s="6">
        <v>86.472300000000004</v>
      </c>
      <c r="G10" s="6">
        <v>83.859300000000005</v>
      </c>
      <c r="H10" s="6">
        <v>84.471699999999998</v>
      </c>
      <c r="I10" s="6">
        <v>84.690200000000004</v>
      </c>
    </row>
    <row r="11" spans="1:10" ht="14.25" customHeight="1" x14ac:dyDescent="0.2">
      <c r="A11" s="28" t="s">
        <v>11</v>
      </c>
      <c r="B11" s="5" t="s">
        <v>12</v>
      </c>
      <c r="C11" s="6">
        <v>83.4268</v>
      </c>
      <c r="D11" s="6">
        <v>84.532499999999999</v>
      </c>
      <c r="E11" s="6">
        <v>84.690700000000007</v>
      </c>
      <c r="F11" s="6">
        <v>88.912000000000006</v>
      </c>
      <c r="G11" s="6">
        <v>88.939800000000005</v>
      </c>
      <c r="H11" s="6">
        <v>90.628299999999996</v>
      </c>
      <c r="I11" s="6">
        <v>89.410799999999995</v>
      </c>
    </row>
    <row r="12" spans="1:10" ht="14.25" customHeight="1" x14ac:dyDescent="0.2">
      <c r="A12" s="28" t="s">
        <v>13</v>
      </c>
      <c r="B12" s="5" t="s">
        <v>14</v>
      </c>
      <c r="C12" s="6">
        <v>85.606999999999999</v>
      </c>
      <c r="D12" s="6">
        <v>85.675200000000004</v>
      </c>
      <c r="E12" s="6">
        <v>86.414699999999996</v>
      </c>
      <c r="F12" s="6">
        <v>87.412499999999994</v>
      </c>
      <c r="G12" s="6">
        <v>88.713200000000001</v>
      </c>
      <c r="H12" s="6">
        <v>90.718100000000007</v>
      </c>
      <c r="I12" s="6">
        <v>92.180099999999996</v>
      </c>
    </row>
    <row r="13" spans="1:10" ht="14.25" customHeight="1" x14ac:dyDescent="0.2">
      <c r="A13" s="87" t="s">
        <v>17</v>
      </c>
      <c r="B13" s="5" t="s">
        <v>18</v>
      </c>
      <c r="C13" s="6">
        <v>32.587499999999999</v>
      </c>
      <c r="D13" s="6">
        <v>31.2011</v>
      </c>
      <c r="E13" s="6">
        <v>39.112299999999998</v>
      </c>
      <c r="F13" s="6">
        <v>39.7654</v>
      </c>
      <c r="G13" s="6">
        <v>44.011400000000002</v>
      </c>
      <c r="H13" s="6">
        <v>47.268000000000001</v>
      </c>
      <c r="I13" s="6">
        <v>49.485100000000003</v>
      </c>
    </row>
    <row r="14" spans="1:10" ht="14.25" customHeight="1" x14ac:dyDescent="0.2">
      <c r="B14" s="5" t="s">
        <v>19</v>
      </c>
      <c r="C14" s="8">
        <v>69.351960000000005</v>
      </c>
      <c r="D14" s="8">
        <v>70.468080000000015</v>
      </c>
      <c r="E14" s="8">
        <v>71.995260000000002</v>
      </c>
      <c r="F14" s="8">
        <v>75.585760000000008</v>
      </c>
      <c r="G14" s="8">
        <v>75.517799999999994</v>
      </c>
      <c r="H14" s="8">
        <v>79.197220000000002</v>
      </c>
      <c r="I14" s="8">
        <v>80.211359999999999</v>
      </c>
    </row>
    <row r="15" spans="1:10" ht="14.25" customHeight="1" x14ac:dyDescent="0.2">
      <c r="B15" s="5" t="s">
        <v>20</v>
      </c>
      <c r="C15" s="8">
        <v>27.976166666666661</v>
      </c>
      <c r="D15" s="8">
        <v>29.157899999999998</v>
      </c>
      <c r="E15" s="8">
        <v>32.315066666666667</v>
      </c>
      <c r="F15" s="8">
        <v>33.962333333333333</v>
      </c>
      <c r="G15" s="8">
        <v>38.798100000000005</v>
      </c>
      <c r="H15" s="8">
        <v>41.841266666666662</v>
      </c>
      <c r="I15" s="8">
        <v>45.333799999999997</v>
      </c>
    </row>
    <row r="16" spans="1:10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autoFilter ref="A4:I12">
    <sortState ref="A4:I12">
      <sortCondition ref="I4:I12"/>
    </sortState>
  </autoFilter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I1000"/>
  <sheetViews>
    <sheetView workbookViewId="0"/>
  </sheetViews>
  <sheetFormatPr defaultColWidth="12.625" defaultRowHeight="15" customHeight="1" x14ac:dyDescent="0.2"/>
  <cols>
    <col min="1" max="26" width="8.625" customWidth="1"/>
  </cols>
  <sheetData>
    <row r="1" spans="1:9" ht="14.25" customHeight="1" x14ac:dyDescent="0.2">
      <c r="A1" s="20" t="s">
        <v>149</v>
      </c>
      <c r="I1" s="2" t="s">
        <v>39</v>
      </c>
    </row>
    <row r="2" spans="1:9" ht="14.25" customHeight="1" x14ac:dyDescent="0.2">
      <c r="I2" s="2" t="s">
        <v>150</v>
      </c>
    </row>
    <row r="3" spans="1:9" ht="14.25" customHeight="1" x14ac:dyDescent="0.2"/>
    <row r="4" spans="1:9" ht="14.25" customHeight="1" x14ac:dyDescent="0.25">
      <c r="A4" s="3" t="s">
        <v>0</v>
      </c>
      <c r="B4" s="3"/>
      <c r="C4" s="3">
        <v>2014</v>
      </c>
      <c r="D4" s="3">
        <v>2015</v>
      </c>
      <c r="E4" s="3">
        <v>2016</v>
      </c>
      <c r="F4" s="3">
        <v>2017</v>
      </c>
      <c r="G4" s="3">
        <v>2018</v>
      </c>
      <c r="H4" s="3">
        <v>2019</v>
      </c>
      <c r="I4" s="3">
        <v>2020</v>
      </c>
    </row>
    <row r="5" spans="1:9" ht="14.25" customHeight="1" x14ac:dyDescent="0.2">
      <c r="A5" s="4" t="s">
        <v>1</v>
      </c>
      <c r="B5" s="5" t="s">
        <v>2</v>
      </c>
      <c r="C5" s="6"/>
      <c r="D5" s="6">
        <v>71.105000000000004</v>
      </c>
      <c r="E5" s="6"/>
      <c r="F5" s="6">
        <v>71.491200000000006</v>
      </c>
      <c r="G5" s="6"/>
      <c r="H5" s="6"/>
      <c r="I5" s="6"/>
    </row>
    <row r="6" spans="1:9" ht="14.25" customHeight="1" x14ac:dyDescent="0.2">
      <c r="A6" s="4" t="s">
        <v>3</v>
      </c>
      <c r="B6" s="5" t="s">
        <v>4</v>
      </c>
      <c r="C6" s="6"/>
      <c r="D6" s="6">
        <v>72.543599999999998</v>
      </c>
      <c r="E6" s="6"/>
      <c r="F6" s="6">
        <v>72.501999999999995</v>
      </c>
      <c r="G6" s="6"/>
      <c r="H6" s="6"/>
      <c r="I6" s="6"/>
    </row>
    <row r="7" spans="1:9" ht="14.25" customHeight="1" x14ac:dyDescent="0.2">
      <c r="A7" s="4" t="s">
        <v>9</v>
      </c>
      <c r="B7" s="5" t="s">
        <v>10</v>
      </c>
      <c r="C7" s="6">
        <v>81.25</v>
      </c>
      <c r="D7" s="6">
        <v>80.3</v>
      </c>
      <c r="E7" s="6">
        <v>78.08</v>
      </c>
      <c r="F7" s="6">
        <v>78.02</v>
      </c>
      <c r="G7" s="6">
        <v>76.849999999999994</v>
      </c>
      <c r="H7" s="6">
        <v>79.5</v>
      </c>
      <c r="I7" s="6"/>
    </row>
    <row r="8" spans="1:9" ht="14.25" customHeight="1" x14ac:dyDescent="0.2">
      <c r="A8" s="4" t="s">
        <v>7</v>
      </c>
      <c r="B8" s="5" t="s">
        <v>8</v>
      </c>
      <c r="C8" s="6"/>
      <c r="D8" s="6">
        <v>83.5441</v>
      </c>
      <c r="E8" s="6"/>
      <c r="F8" s="6">
        <v>83.757800000000003</v>
      </c>
      <c r="G8" s="6"/>
      <c r="H8" s="6"/>
      <c r="I8" s="6"/>
    </row>
    <row r="9" spans="1:9" ht="14.25" customHeight="1" x14ac:dyDescent="0.2">
      <c r="A9" s="4" t="s">
        <v>5</v>
      </c>
      <c r="B9" s="5" t="s">
        <v>6</v>
      </c>
      <c r="C9" s="6"/>
      <c r="D9" s="6">
        <v>82.136399999999995</v>
      </c>
      <c r="E9" s="6"/>
      <c r="F9" s="6">
        <v>85.3733</v>
      </c>
      <c r="G9" s="6"/>
      <c r="H9" s="6"/>
      <c r="I9" s="6"/>
    </row>
    <row r="10" spans="1:9" ht="14.25" customHeight="1" x14ac:dyDescent="0.2">
      <c r="A10" s="4" t="s">
        <v>15</v>
      </c>
      <c r="B10" s="5" t="s">
        <v>16</v>
      </c>
      <c r="C10" s="6"/>
      <c r="D10" s="6">
        <v>88.25</v>
      </c>
      <c r="E10" s="6"/>
      <c r="F10" s="6">
        <v>92.816400000000002</v>
      </c>
      <c r="G10" s="6"/>
      <c r="H10" s="6"/>
      <c r="I10" s="6"/>
    </row>
    <row r="11" spans="1:9" ht="14.25" customHeight="1" x14ac:dyDescent="0.2">
      <c r="A11" s="4" t="s">
        <v>13</v>
      </c>
      <c r="B11" s="5" t="s">
        <v>14</v>
      </c>
      <c r="C11" s="6"/>
      <c r="D11" s="6">
        <v>89.332099999999997</v>
      </c>
      <c r="E11" s="6"/>
      <c r="F11" s="6">
        <v>93.497299999999996</v>
      </c>
      <c r="G11" s="6"/>
      <c r="H11" s="6"/>
      <c r="I11" s="6"/>
    </row>
    <row r="12" spans="1:9" ht="14.25" customHeight="1" x14ac:dyDescent="0.2">
      <c r="A12" s="4" t="s">
        <v>11</v>
      </c>
      <c r="B12" s="5" t="s">
        <v>12</v>
      </c>
      <c r="C12" s="6"/>
      <c r="D12" s="6">
        <v>96.200599999999994</v>
      </c>
      <c r="E12" s="6"/>
      <c r="F12" s="6">
        <v>97.610799999999998</v>
      </c>
      <c r="G12" s="6"/>
      <c r="H12" s="6"/>
      <c r="I12" s="6"/>
    </row>
    <row r="13" spans="1:9" ht="14.25" customHeight="1" x14ac:dyDescent="0.2">
      <c r="A13" s="7" t="s">
        <v>17</v>
      </c>
      <c r="B13" s="5" t="s">
        <v>18</v>
      </c>
      <c r="D13" s="6">
        <v>77.937799999999996</v>
      </c>
      <c r="E13" s="6"/>
      <c r="F13" s="6">
        <v>81.776899999999998</v>
      </c>
    </row>
    <row r="14" spans="1:9" ht="14.25" customHeight="1" x14ac:dyDescent="0.2">
      <c r="B14" s="5" t="s">
        <v>19</v>
      </c>
      <c r="C14" s="8"/>
      <c r="D14" s="8">
        <v>87.89264</v>
      </c>
      <c r="E14" s="8"/>
      <c r="F14" s="8">
        <v>90.61112</v>
      </c>
      <c r="G14" s="8"/>
      <c r="H14" s="8"/>
      <c r="I14" s="8"/>
    </row>
    <row r="15" spans="1:9" ht="14.25" customHeight="1" x14ac:dyDescent="0.2">
      <c r="B15" s="5" t="s">
        <v>20</v>
      </c>
      <c r="C15" s="8"/>
      <c r="D15" s="8">
        <v>73.862133333333318</v>
      </c>
      <c r="E15" s="8"/>
      <c r="F15" s="8">
        <v>75.256700000000009</v>
      </c>
      <c r="G15" s="8"/>
      <c r="H15" s="8"/>
      <c r="I15" s="8"/>
    </row>
    <row r="16" spans="1:9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I1000"/>
  <sheetViews>
    <sheetView workbookViewId="0"/>
  </sheetViews>
  <sheetFormatPr defaultColWidth="12.625" defaultRowHeight="15" customHeight="1" x14ac:dyDescent="0.2"/>
  <cols>
    <col min="1" max="26" width="8.625" customWidth="1"/>
  </cols>
  <sheetData>
    <row r="1" spans="1:9" ht="14.25" customHeight="1" x14ac:dyDescent="0.2">
      <c r="A1" s="20" t="s">
        <v>151</v>
      </c>
      <c r="I1" s="2" t="s">
        <v>38</v>
      </c>
    </row>
    <row r="2" spans="1:9" ht="14.25" customHeight="1" x14ac:dyDescent="0.2">
      <c r="I2" s="2" t="s">
        <v>150</v>
      </c>
    </row>
    <row r="3" spans="1:9" ht="14.25" customHeight="1" x14ac:dyDescent="0.2"/>
    <row r="4" spans="1:9" ht="14.25" customHeight="1" x14ac:dyDescent="0.25">
      <c r="A4" s="3" t="s">
        <v>0</v>
      </c>
      <c r="B4" s="3"/>
      <c r="C4" s="3">
        <v>2014</v>
      </c>
      <c r="D4" s="3">
        <v>2015</v>
      </c>
      <c r="E4" s="3">
        <v>2016</v>
      </c>
      <c r="F4" s="3">
        <v>2017</v>
      </c>
      <c r="G4" s="3">
        <v>2018</v>
      </c>
      <c r="H4" s="3">
        <v>2019</v>
      </c>
      <c r="I4" s="3">
        <v>2020</v>
      </c>
    </row>
    <row r="5" spans="1:9" ht="14.25" customHeight="1" x14ac:dyDescent="0.2">
      <c r="A5" s="4" t="s">
        <v>9</v>
      </c>
      <c r="B5" s="5" t="s">
        <v>10</v>
      </c>
      <c r="C5" s="6">
        <v>72.069999999999993</v>
      </c>
      <c r="D5" s="6">
        <v>74.290000000000006</v>
      </c>
      <c r="E5" s="6">
        <v>75.37</v>
      </c>
      <c r="F5" s="6">
        <v>74.06</v>
      </c>
      <c r="G5" s="6">
        <v>74.94</v>
      </c>
      <c r="H5" s="6">
        <v>75.900000000000006</v>
      </c>
      <c r="I5" s="6"/>
    </row>
    <row r="6" spans="1:9" ht="14.25" customHeight="1" x14ac:dyDescent="0.2">
      <c r="A6" s="4" t="s">
        <v>1</v>
      </c>
      <c r="B6" s="5" t="s">
        <v>2</v>
      </c>
      <c r="C6" s="6">
        <v>64.870900000000006</v>
      </c>
      <c r="D6" s="6">
        <v>70.234800000000007</v>
      </c>
      <c r="E6" s="6">
        <v>74.0535</v>
      </c>
      <c r="F6" s="6">
        <v>76.935000000000002</v>
      </c>
      <c r="G6" s="6">
        <v>79.4251</v>
      </c>
      <c r="H6" s="6">
        <v>80.938500000000005</v>
      </c>
      <c r="I6" s="6">
        <v>84.492599999999996</v>
      </c>
    </row>
    <row r="7" spans="1:9" ht="14.25" customHeight="1" x14ac:dyDescent="0.2">
      <c r="A7" s="4" t="s">
        <v>3</v>
      </c>
      <c r="B7" s="5" t="s">
        <v>4</v>
      </c>
      <c r="C7" s="6">
        <v>72.614099999999993</v>
      </c>
      <c r="D7" s="6">
        <v>75.389700000000005</v>
      </c>
      <c r="E7" s="6">
        <v>78.510000000000005</v>
      </c>
      <c r="F7" s="6">
        <v>81.0244</v>
      </c>
      <c r="G7" s="6">
        <v>84.338399999999993</v>
      </c>
      <c r="H7" s="6">
        <v>85.172600000000003</v>
      </c>
      <c r="I7" s="6">
        <v>88.103200000000001</v>
      </c>
    </row>
    <row r="8" spans="1:9" ht="14.25" customHeight="1" x14ac:dyDescent="0.2">
      <c r="A8" s="4" t="s">
        <v>5</v>
      </c>
      <c r="B8" s="5" t="s">
        <v>6</v>
      </c>
      <c r="C8" s="6">
        <v>80.994600000000005</v>
      </c>
      <c r="D8" s="6">
        <v>82.415999999999997</v>
      </c>
      <c r="E8" s="6">
        <v>85.0929</v>
      </c>
      <c r="F8" s="6">
        <v>88.792400000000001</v>
      </c>
      <c r="G8" s="6">
        <v>88.775199999999998</v>
      </c>
      <c r="H8" s="6">
        <v>89.907399999999996</v>
      </c>
      <c r="I8" s="6">
        <v>90.241500000000002</v>
      </c>
    </row>
    <row r="9" spans="1:9" ht="14.25" customHeight="1" x14ac:dyDescent="0.2">
      <c r="A9" s="4" t="s">
        <v>7</v>
      </c>
      <c r="B9" s="5" t="s">
        <v>8</v>
      </c>
      <c r="C9" s="6">
        <v>82.168099999999995</v>
      </c>
      <c r="D9" s="6">
        <v>84.858500000000006</v>
      </c>
      <c r="E9" s="6">
        <v>86.914500000000004</v>
      </c>
      <c r="F9" s="6">
        <v>88.369900000000001</v>
      </c>
      <c r="G9" s="6">
        <v>89.112899999999996</v>
      </c>
      <c r="H9" s="6">
        <v>90.591700000000003</v>
      </c>
      <c r="I9" s="6">
        <v>91.822900000000004</v>
      </c>
    </row>
    <row r="10" spans="1:9" ht="14.25" customHeight="1" x14ac:dyDescent="0.2">
      <c r="A10" s="4" t="s">
        <v>13</v>
      </c>
      <c r="B10" s="5" t="s">
        <v>14</v>
      </c>
      <c r="C10" s="6">
        <v>89.826400000000007</v>
      </c>
      <c r="D10" s="6">
        <v>89.931600000000003</v>
      </c>
      <c r="E10" s="6">
        <v>91.948999999999998</v>
      </c>
      <c r="F10" s="6">
        <v>94.419700000000006</v>
      </c>
      <c r="G10" s="6">
        <v>94.278300000000002</v>
      </c>
      <c r="H10" s="6">
        <v>94.3613</v>
      </c>
      <c r="I10" s="6">
        <v>95.998599999999996</v>
      </c>
    </row>
    <row r="11" spans="1:9" ht="14.25" customHeight="1" x14ac:dyDescent="0.2">
      <c r="A11" s="4" t="s">
        <v>15</v>
      </c>
      <c r="B11" s="5" t="s">
        <v>16</v>
      </c>
      <c r="C11" s="6">
        <v>89.569000000000003</v>
      </c>
      <c r="D11" s="6">
        <v>91.033299999999997</v>
      </c>
      <c r="E11" s="6">
        <v>93.802800000000005</v>
      </c>
      <c r="F11" s="6">
        <v>94.7273</v>
      </c>
      <c r="G11" s="6">
        <v>93.4191</v>
      </c>
      <c r="H11" s="6">
        <v>96.059600000000003</v>
      </c>
      <c r="I11" s="6">
        <v>93.941000000000003</v>
      </c>
    </row>
    <row r="12" spans="1:9" ht="14.25" customHeight="1" x14ac:dyDescent="0.2">
      <c r="A12" s="4" t="s">
        <v>11</v>
      </c>
      <c r="B12" s="5" t="s">
        <v>12</v>
      </c>
      <c r="C12" s="6">
        <v>95.780799999999999</v>
      </c>
      <c r="D12" s="6">
        <v>95.965999999999994</v>
      </c>
      <c r="E12" s="6">
        <v>96.660200000000003</v>
      </c>
      <c r="F12" s="6">
        <v>98.230900000000005</v>
      </c>
      <c r="G12" s="6">
        <v>97.999399999999994</v>
      </c>
      <c r="H12" s="6">
        <v>98.405000000000001</v>
      </c>
      <c r="I12" s="6">
        <v>96.953400000000002</v>
      </c>
    </row>
    <row r="13" spans="1:9" ht="14.25" customHeight="1" x14ac:dyDescent="0.2">
      <c r="A13" s="7" t="s">
        <v>17</v>
      </c>
      <c r="B13" s="5" t="s">
        <v>18</v>
      </c>
      <c r="C13" s="6">
        <v>74.760099999999994</v>
      </c>
      <c r="D13" s="6">
        <v>75.782899999999998</v>
      </c>
      <c r="E13" s="6">
        <v>80.445700000000002</v>
      </c>
      <c r="F13" s="6">
        <v>81.878</v>
      </c>
      <c r="G13" s="6">
        <v>84.188400000000001</v>
      </c>
      <c r="H13" s="6">
        <v>86.75</v>
      </c>
      <c r="I13" s="6">
        <v>90.383899999999997</v>
      </c>
    </row>
    <row r="14" spans="1:9" ht="14.25" customHeight="1" x14ac:dyDescent="0.2">
      <c r="B14" s="5" t="s">
        <v>19</v>
      </c>
      <c r="C14" s="8">
        <v>87.667780000000008</v>
      </c>
      <c r="D14" s="8">
        <v>88.841080000000005</v>
      </c>
      <c r="E14" s="8">
        <v>90.883880000000005</v>
      </c>
      <c r="F14" s="8">
        <v>92.90804</v>
      </c>
      <c r="G14" s="8">
        <v>92.716980000000007</v>
      </c>
      <c r="H14" s="8">
        <v>93.865000000000009</v>
      </c>
      <c r="I14" s="8">
        <v>93.791480000000007</v>
      </c>
    </row>
    <row r="15" spans="1:9" ht="14.25" customHeight="1" x14ac:dyDescent="0.2">
      <c r="B15" s="5" t="s">
        <v>20</v>
      </c>
      <c r="C15" s="8">
        <v>70.748366666666669</v>
      </c>
      <c r="D15" s="8">
        <v>73.80246666666666</v>
      </c>
      <c r="E15" s="8">
        <v>77.66973333333334</v>
      </c>
      <c r="F15" s="8">
        <v>79.945800000000006</v>
      </c>
      <c r="G15" s="8">
        <v>82.650633333333332</v>
      </c>
      <c r="H15" s="8">
        <v>84.287033333333341</v>
      </c>
      <c r="I15" s="8">
        <v>87.659899999999993</v>
      </c>
    </row>
    <row r="16" spans="1:9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autoFilter ref="A4:I12">
    <sortState ref="A4:I12">
      <sortCondition ref="H4:H12"/>
    </sortState>
  </autoFilter>
  <pageMargins left="0.7" right="0.7" top="0.75" bottom="0.75" header="0" footer="0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H1000"/>
  <sheetViews>
    <sheetView workbookViewId="0"/>
  </sheetViews>
  <sheetFormatPr defaultColWidth="12.625" defaultRowHeight="15" customHeight="1" x14ac:dyDescent="0.2"/>
  <cols>
    <col min="1" max="2" width="9.5" customWidth="1"/>
    <col min="3" max="3" width="16.125" customWidth="1"/>
    <col min="4" max="26" width="8.625" customWidth="1"/>
  </cols>
  <sheetData>
    <row r="1" spans="1:8" ht="14.25" customHeight="1" x14ac:dyDescent="0.2">
      <c r="A1" s="20" t="s">
        <v>152</v>
      </c>
      <c r="H1" s="2" t="s">
        <v>55</v>
      </c>
    </row>
    <row r="2" spans="1:8" ht="14.25" customHeight="1" x14ac:dyDescent="0.2">
      <c r="A2" s="18" t="s">
        <v>126</v>
      </c>
      <c r="B2" s="18"/>
      <c r="H2" s="2" t="s">
        <v>42</v>
      </c>
    </row>
    <row r="3" spans="1:8" ht="14.25" customHeight="1" x14ac:dyDescent="0.2">
      <c r="A3" s="18"/>
      <c r="B3" s="18"/>
    </row>
    <row r="4" spans="1:8" ht="14.25" customHeight="1" x14ac:dyDescent="0.25">
      <c r="A4" s="86" t="s">
        <v>0</v>
      </c>
      <c r="B4" s="86"/>
      <c r="C4" s="3">
        <v>2020</v>
      </c>
    </row>
    <row r="5" spans="1:8" ht="14.25" customHeight="1" x14ac:dyDescent="0.2">
      <c r="A5" s="28" t="s">
        <v>1</v>
      </c>
      <c r="B5" s="5" t="s">
        <v>2</v>
      </c>
      <c r="C5" s="6">
        <v>29.004799999999999</v>
      </c>
    </row>
    <row r="6" spans="1:8" ht="14.25" customHeight="1" x14ac:dyDescent="0.2">
      <c r="A6" s="28" t="s">
        <v>5</v>
      </c>
      <c r="B6" s="5" t="s">
        <v>6</v>
      </c>
      <c r="C6" s="6">
        <v>38.126600000000003</v>
      </c>
    </row>
    <row r="7" spans="1:8" ht="14.25" customHeight="1" x14ac:dyDescent="0.2">
      <c r="A7" s="28" t="s">
        <v>9</v>
      </c>
      <c r="B7" s="5" t="s">
        <v>10</v>
      </c>
      <c r="C7" s="6">
        <v>50.850884980083599</v>
      </c>
    </row>
    <row r="8" spans="1:8" ht="14.25" customHeight="1" x14ac:dyDescent="0.2">
      <c r="A8" s="28" t="s">
        <v>7</v>
      </c>
      <c r="B8" s="5" t="s">
        <v>8</v>
      </c>
      <c r="C8" s="6">
        <v>50.9</v>
      </c>
    </row>
    <row r="9" spans="1:8" ht="14.25" customHeight="1" x14ac:dyDescent="0.2">
      <c r="A9" s="28" t="s">
        <v>11</v>
      </c>
      <c r="B9" s="5" t="s">
        <v>12</v>
      </c>
      <c r="C9" s="6">
        <v>52.506100000000004</v>
      </c>
    </row>
    <row r="10" spans="1:8" ht="14.25" customHeight="1" x14ac:dyDescent="0.2">
      <c r="A10" s="28" t="s">
        <v>3</v>
      </c>
      <c r="B10" s="5" t="s">
        <v>4</v>
      </c>
      <c r="C10" s="6">
        <v>59.142800000000001</v>
      </c>
    </row>
    <row r="11" spans="1:8" ht="14.25" customHeight="1" x14ac:dyDescent="0.2">
      <c r="A11" s="28" t="s">
        <v>15</v>
      </c>
      <c r="B11" s="5" t="s">
        <v>16</v>
      </c>
      <c r="C11" s="6">
        <v>69.506399999999999</v>
      </c>
    </row>
    <row r="12" spans="1:8" ht="14.25" customHeight="1" x14ac:dyDescent="0.2">
      <c r="A12" s="28" t="s">
        <v>13</v>
      </c>
      <c r="B12" s="5" t="s">
        <v>14</v>
      </c>
      <c r="C12" s="6">
        <v>75.487799999999993</v>
      </c>
    </row>
    <row r="13" spans="1:8" ht="14.25" customHeight="1" x14ac:dyDescent="0.2">
      <c r="A13" s="87" t="s">
        <v>17</v>
      </c>
      <c r="B13" s="5" t="s">
        <v>18</v>
      </c>
      <c r="C13" s="6">
        <v>24.422799999999999</v>
      </c>
    </row>
    <row r="14" spans="1:8" ht="14.25" customHeight="1" x14ac:dyDescent="0.2">
      <c r="B14" s="5" t="s">
        <v>19</v>
      </c>
      <c r="C14" s="6">
        <v>57.30538</v>
      </c>
    </row>
    <row r="15" spans="1:8" ht="14.25" customHeight="1" x14ac:dyDescent="0.2">
      <c r="B15" s="5" t="s">
        <v>20</v>
      </c>
      <c r="C15" s="6">
        <v>37.523466666666664</v>
      </c>
    </row>
    <row r="16" spans="1:8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autoFilter ref="A4:C12">
    <sortState ref="A4:C12">
      <sortCondition ref="C4:C12"/>
    </sortState>
  </autoFilter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000"/>
  <sheetViews>
    <sheetView workbookViewId="0"/>
  </sheetViews>
  <sheetFormatPr defaultColWidth="12.625" defaultRowHeight="15" customHeight="1" x14ac:dyDescent="0.2"/>
  <cols>
    <col min="1" max="2" width="13.625" customWidth="1"/>
    <col min="3" max="3" width="15.625" customWidth="1"/>
    <col min="4" max="26" width="8.625" customWidth="1"/>
  </cols>
  <sheetData>
    <row r="1" spans="1:10" ht="14.25" customHeight="1" x14ac:dyDescent="0.2">
      <c r="A1" s="20" t="s">
        <v>153</v>
      </c>
      <c r="J1" s="2" t="s">
        <v>111</v>
      </c>
    </row>
    <row r="2" spans="1:10" ht="14.25" customHeight="1" x14ac:dyDescent="0.2">
      <c r="A2" s="18" t="s">
        <v>126</v>
      </c>
      <c r="B2" s="18"/>
      <c r="J2" s="2" t="s">
        <v>42</v>
      </c>
    </row>
    <row r="3" spans="1:10" ht="14.25" customHeight="1" x14ac:dyDescent="0.2">
      <c r="A3" s="18"/>
      <c r="B3" s="18"/>
    </row>
    <row r="4" spans="1:10" ht="14.25" customHeight="1" x14ac:dyDescent="0.25">
      <c r="A4" s="86" t="s">
        <v>0</v>
      </c>
      <c r="B4" s="86"/>
      <c r="C4" s="3">
        <v>2019</v>
      </c>
    </row>
    <row r="5" spans="1:10" ht="14.25" customHeight="1" x14ac:dyDescent="0.2">
      <c r="A5" s="28" t="s">
        <v>7</v>
      </c>
      <c r="B5" s="5" t="s">
        <v>8</v>
      </c>
      <c r="C5" s="6">
        <v>27.783100000000001</v>
      </c>
    </row>
    <row r="6" spans="1:10" ht="14.25" customHeight="1" x14ac:dyDescent="0.2">
      <c r="A6" s="28" t="s">
        <v>28</v>
      </c>
      <c r="B6" s="5" t="s">
        <v>10</v>
      </c>
      <c r="C6" s="6">
        <v>30.013325608458381</v>
      </c>
    </row>
    <row r="7" spans="1:10" ht="14.25" customHeight="1" x14ac:dyDescent="0.2">
      <c r="A7" s="28" t="s">
        <v>3</v>
      </c>
      <c r="B7" s="5" t="s">
        <v>4</v>
      </c>
      <c r="C7" s="6">
        <v>35.374200000000002</v>
      </c>
    </row>
    <row r="8" spans="1:10" ht="14.25" customHeight="1" x14ac:dyDescent="0.2">
      <c r="A8" s="28" t="s">
        <v>15</v>
      </c>
      <c r="B8" s="5" t="s">
        <v>16</v>
      </c>
      <c r="C8" s="6">
        <v>37.384399999999999</v>
      </c>
    </row>
    <row r="9" spans="1:10" ht="14.25" customHeight="1" x14ac:dyDescent="0.2">
      <c r="A9" s="28" t="s">
        <v>1</v>
      </c>
      <c r="B9" s="5" t="s">
        <v>2</v>
      </c>
      <c r="C9" s="6">
        <v>41.938400000000001</v>
      </c>
    </row>
    <row r="10" spans="1:10" ht="14.25" customHeight="1" x14ac:dyDescent="0.2">
      <c r="A10" s="28" t="s">
        <v>5</v>
      </c>
      <c r="B10" s="5" t="s">
        <v>6</v>
      </c>
      <c r="C10" s="6">
        <v>43.085299999999997</v>
      </c>
    </row>
    <row r="11" spans="1:10" ht="14.25" customHeight="1" x14ac:dyDescent="0.2">
      <c r="A11" s="28" t="s">
        <v>13</v>
      </c>
      <c r="B11" s="5" t="s">
        <v>14</v>
      </c>
      <c r="C11" s="6">
        <v>43.152299999999997</v>
      </c>
    </row>
    <row r="12" spans="1:10" ht="14.25" customHeight="1" x14ac:dyDescent="0.2">
      <c r="A12" s="28" t="s">
        <v>11</v>
      </c>
      <c r="B12" s="5" t="s">
        <v>12</v>
      </c>
      <c r="C12" s="6">
        <v>47.530299999999997</v>
      </c>
    </row>
    <row r="13" spans="1:10" ht="14.25" customHeight="1" x14ac:dyDescent="0.2">
      <c r="A13" s="87" t="s">
        <v>17</v>
      </c>
      <c r="B13" s="5" t="s">
        <v>18</v>
      </c>
      <c r="C13" s="6">
        <v>28.539899999999999</v>
      </c>
    </row>
    <row r="14" spans="1:10" ht="14.25" customHeight="1" x14ac:dyDescent="0.2">
      <c r="B14" s="5" t="s">
        <v>19</v>
      </c>
      <c r="C14" s="6">
        <v>39.787080000000003</v>
      </c>
    </row>
    <row r="15" spans="1:10" ht="14.25" customHeight="1" x14ac:dyDescent="0.2">
      <c r="B15" s="5" t="s">
        <v>20</v>
      </c>
      <c r="C15" s="6">
        <v>35.284166666666671</v>
      </c>
    </row>
    <row r="16" spans="1:10" ht="14.25" customHeight="1" x14ac:dyDescent="0.2"/>
    <row r="17" spans="1:1" ht="14.25" customHeight="1" x14ac:dyDescent="0.2"/>
    <row r="18" spans="1:1" ht="14.25" customHeight="1" x14ac:dyDescent="0.2">
      <c r="A18" s="2" t="s">
        <v>154</v>
      </c>
    </row>
    <row r="19" spans="1:1" ht="14.25" customHeight="1" x14ac:dyDescent="0.2"/>
    <row r="20" spans="1:1" ht="14.25" customHeight="1" x14ac:dyDescent="0.2"/>
    <row r="21" spans="1:1" ht="14.25" customHeight="1" x14ac:dyDescent="0.2"/>
    <row r="22" spans="1:1" ht="14.25" customHeight="1" x14ac:dyDescent="0.2"/>
    <row r="23" spans="1:1" ht="14.25" customHeight="1" x14ac:dyDescent="0.2"/>
    <row r="24" spans="1:1" ht="14.25" customHeight="1" x14ac:dyDescent="0.2"/>
    <row r="25" spans="1:1" ht="14.25" customHeight="1" x14ac:dyDescent="0.2"/>
    <row r="26" spans="1:1" ht="14.25" customHeight="1" x14ac:dyDescent="0.2"/>
    <row r="27" spans="1:1" ht="14.25" customHeight="1" x14ac:dyDescent="0.2"/>
    <row r="28" spans="1:1" ht="14.25" customHeight="1" x14ac:dyDescent="0.2"/>
    <row r="29" spans="1:1" ht="14.25" customHeight="1" x14ac:dyDescent="0.2"/>
    <row r="30" spans="1:1" ht="14.25" customHeight="1" x14ac:dyDescent="0.2"/>
    <row r="31" spans="1:1" ht="14.25" customHeight="1" x14ac:dyDescent="0.2"/>
    <row r="32" spans="1:1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autoFilter ref="A4:C12">
    <sortState ref="A4:C12">
      <sortCondition ref="C4:C12"/>
    </sortState>
  </autoFilter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L1000"/>
  <sheetViews>
    <sheetView workbookViewId="0"/>
  </sheetViews>
  <sheetFormatPr defaultColWidth="12.625" defaultRowHeight="15" customHeight="1" x14ac:dyDescent="0.2"/>
  <cols>
    <col min="1" max="2" width="14.625" customWidth="1"/>
    <col min="3" max="26" width="8.625" customWidth="1"/>
  </cols>
  <sheetData>
    <row r="1" spans="1:12" ht="14.25" customHeight="1" x14ac:dyDescent="0.2">
      <c r="A1" s="20" t="s">
        <v>155</v>
      </c>
      <c r="L1" s="2" t="s">
        <v>52</v>
      </c>
    </row>
    <row r="2" spans="1:12" ht="14.25" customHeight="1" x14ac:dyDescent="0.2">
      <c r="A2" s="20" t="s">
        <v>156</v>
      </c>
      <c r="L2" s="2" t="s">
        <v>42</v>
      </c>
    </row>
    <row r="3" spans="1:12" ht="14.25" customHeight="1" x14ac:dyDescent="0.2">
      <c r="A3" s="20" t="s">
        <v>157</v>
      </c>
    </row>
    <row r="4" spans="1:12" ht="14.25" customHeight="1" x14ac:dyDescent="0.25">
      <c r="A4" s="86" t="s">
        <v>0</v>
      </c>
      <c r="B4" s="86"/>
      <c r="C4" s="3">
        <v>2018</v>
      </c>
      <c r="D4" s="3">
        <v>2020</v>
      </c>
    </row>
    <row r="5" spans="1:12" ht="14.25" customHeight="1" x14ac:dyDescent="0.2">
      <c r="A5" s="4" t="s">
        <v>1</v>
      </c>
      <c r="B5" s="5" t="s">
        <v>2</v>
      </c>
      <c r="C5" s="18">
        <v>27</v>
      </c>
      <c r="D5" s="18">
        <v>17</v>
      </c>
    </row>
    <row r="6" spans="1:12" ht="14.25" customHeight="1" x14ac:dyDescent="0.2">
      <c r="A6" s="4" t="s">
        <v>7</v>
      </c>
      <c r="B6" s="5" t="s">
        <v>8</v>
      </c>
      <c r="C6" s="18">
        <v>20</v>
      </c>
      <c r="D6" s="18">
        <v>19</v>
      </c>
    </row>
    <row r="7" spans="1:12" ht="14.25" customHeight="1" x14ac:dyDescent="0.2">
      <c r="A7" s="28" t="s">
        <v>9</v>
      </c>
      <c r="B7" s="5" t="s">
        <v>10</v>
      </c>
      <c r="D7" s="45">
        <v>20.989025900314665</v>
      </c>
    </row>
    <row r="8" spans="1:12" ht="14.25" customHeight="1" x14ac:dyDescent="0.2">
      <c r="A8" s="4" t="s">
        <v>5</v>
      </c>
      <c r="B8" s="5" t="s">
        <v>6</v>
      </c>
      <c r="C8" s="20">
        <v>20</v>
      </c>
      <c r="D8" s="20">
        <v>22</v>
      </c>
    </row>
    <row r="9" spans="1:12" ht="14.25" customHeight="1" x14ac:dyDescent="0.2">
      <c r="A9" s="4" t="s">
        <v>11</v>
      </c>
      <c r="B9" s="5" t="s">
        <v>12</v>
      </c>
      <c r="C9" s="18">
        <v>22</v>
      </c>
      <c r="D9" s="18">
        <v>25</v>
      </c>
    </row>
    <row r="10" spans="1:12" ht="14.25" customHeight="1" x14ac:dyDescent="0.2">
      <c r="A10" s="4" t="s">
        <v>15</v>
      </c>
      <c r="B10" s="5" t="s">
        <v>16</v>
      </c>
      <c r="C10" s="18">
        <v>36</v>
      </c>
      <c r="D10" s="18">
        <v>45</v>
      </c>
    </row>
    <row r="11" spans="1:12" ht="14.25" customHeight="1" x14ac:dyDescent="0.2">
      <c r="A11" s="4" t="s">
        <v>13</v>
      </c>
      <c r="B11" s="5" t="s">
        <v>14</v>
      </c>
      <c r="C11" s="18">
        <v>79</v>
      </c>
      <c r="D11" s="18">
        <v>83</v>
      </c>
    </row>
    <row r="12" spans="1:12" ht="14.25" customHeight="1" x14ac:dyDescent="0.2">
      <c r="A12" s="4" t="s">
        <v>3</v>
      </c>
      <c r="B12" s="5" t="s">
        <v>4</v>
      </c>
      <c r="C12" s="18">
        <v>42</v>
      </c>
      <c r="D12" s="18">
        <v>95</v>
      </c>
    </row>
    <row r="13" spans="1:12" ht="14.25" customHeight="1" x14ac:dyDescent="0.2">
      <c r="A13" s="7" t="s">
        <v>17</v>
      </c>
      <c r="B13" s="5" t="s">
        <v>18</v>
      </c>
      <c r="C13" s="18">
        <v>16</v>
      </c>
      <c r="D13" s="18">
        <v>13</v>
      </c>
    </row>
    <row r="14" spans="1:12" ht="14.25" customHeight="1" x14ac:dyDescent="0.2">
      <c r="B14" s="5" t="s">
        <v>19</v>
      </c>
      <c r="C14" s="6">
        <v>35.4</v>
      </c>
      <c r="D14" s="6">
        <v>38.799999999999997</v>
      </c>
    </row>
    <row r="15" spans="1:12" ht="14.25" customHeight="1" x14ac:dyDescent="0.2">
      <c r="B15" s="5" t="s">
        <v>20</v>
      </c>
      <c r="C15" s="6">
        <v>28.333333333333332</v>
      </c>
      <c r="D15" s="6">
        <v>41.666666666666664</v>
      </c>
    </row>
    <row r="16" spans="1:12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autoFilter ref="A4:D12">
    <sortState ref="A4:D12">
      <sortCondition ref="D4:D12"/>
    </sortState>
  </autoFilter>
  <pageMargins left="0.7" right="0.7" top="0.75" bottom="0.75" header="0" footer="0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H1000"/>
  <sheetViews>
    <sheetView workbookViewId="0"/>
  </sheetViews>
  <sheetFormatPr defaultColWidth="12.625" defaultRowHeight="15" customHeight="1" x14ac:dyDescent="0.2"/>
  <cols>
    <col min="1" max="2" width="12.375" customWidth="1"/>
    <col min="3" max="3" width="16.125" customWidth="1"/>
    <col min="4" max="26" width="8.625" customWidth="1"/>
  </cols>
  <sheetData>
    <row r="1" spans="1:8" ht="14.25" customHeight="1" x14ac:dyDescent="0.2">
      <c r="A1" s="20" t="s">
        <v>158</v>
      </c>
      <c r="H1" s="2" t="s">
        <v>51</v>
      </c>
    </row>
    <row r="2" spans="1:8" ht="14.25" customHeight="1" x14ac:dyDescent="0.2">
      <c r="A2" s="18" t="s">
        <v>126</v>
      </c>
      <c r="B2" s="18"/>
      <c r="H2" s="2" t="s">
        <v>42</v>
      </c>
    </row>
    <row r="3" spans="1:8" ht="14.25" customHeight="1" x14ac:dyDescent="0.2">
      <c r="A3" s="18"/>
      <c r="B3" s="18"/>
    </row>
    <row r="4" spans="1:8" ht="65.25" customHeight="1" x14ac:dyDescent="0.25">
      <c r="A4" s="86" t="s">
        <v>0</v>
      </c>
      <c r="B4" s="86"/>
      <c r="C4" s="3">
        <v>2020</v>
      </c>
    </row>
    <row r="5" spans="1:8" ht="14.25" customHeight="1" x14ac:dyDescent="0.2">
      <c r="A5" s="28" t="s">
        <v>9</v>
      </c>
      <c r="B5" s="5" t="s">
        <v>10</v>
      </c>
      <c r="C5" s="6">
        <v>6.1891472656808464</v>
      </c>
    </row>
    <row r="6" spans="1:8" ht="14.25" customHeight="1" x14ac:dyDescent="0.2">
      <c r="A6" s="4" t="s">
        <v>1</v>
      </c>
      <c r="B6" s="5" t="s">
        <v>2</v>
      </c>
      <c r="C6" s="6">
        <v>13.0501</v>
      </c>
    </row>
    <row r="7" spans="1:8" ht="14.25" customHeight="1" x14ac:dyDescent="0.2">
      <c r="A7" s="4" t="s">
        <v>11</v>
      </c>
      <c r="B7" s="5" t="s">
        <v>12</v>
      </c>
      <c r="C7" s="6">
        <v>17.107700000000001</v>
      </c>
    </row>
    <row r="8" spans="1:8" ht="14.25" customHeight="1" x14ac:dyDescent="0.2">
      <c r="A8" s="4" t="s">
        <v>15</v>
      </c>
      <c r="B8" s="5" t="s">
        <v>16</v>
      </c>
      <c r="C8" s="6">
        <v>19.935099999999998</v>
      </c>
    </row>
    <row r="9" spans="1:8" ht="14.25" customHeight="1" x14ac:dyDescent="0.2">
      <c r="A9" s="4" t="s">
        <v>3</v>
      </c>
      <c r="B9" s="5" t="s">
        <v>4</v>
      </c>
      <c r="C9" s="6">
        <v>23.0793</v>
      </c>
    </row>
    <row r="10" spans="1:8" ht="14.25" customHeight="1" x14ac:dyDescent="0.2">
      <c r="A10" s="4" t="s">
        <v>60</v>
      </c>
      <c r="B10" s="5" t="s">
        <v>61</v>
      </c>
      <c r="C10" s="6">
        <v>23.130400000000002</v>
      </c>
    </row>
    <row r="11" spans="1:8" ht="14.25" customHeight="1" x14ac:dyDescent="0.2">
      <c r="A11" s="4" t="s">
        <v>5</v>
      </c>
      <c r="B11" s="5" t="s">
        <v>6</v>
      </c>
      <c r="C11" s="6">
        <v>31.724799999999998</v>
      </c>
    </row>
    <row r="12" spans="1:8" ht="14.25" customHeight="1" x14ac:dyDescent="0.2">
      <c r="A12" s="4" t="s">
        <v>13</v>
      </c>
      <c r="B12" s="5" t="s">
        <v>14</v>
      </c>
      <c r="C12" s="6">
        <v>40.322299999999998</v>
      </c>
    </row>
    <row r="13" spans="1:8" ht="14.25" customHeight="1" x14ac:dyDescent="0.2">
      <c r="A13" s="7" t="s">
        <v>17</v>
      </c>
      <c r="B13" s="5" t="s">
        <v>18</v>
      </c>
      <c r="C13" s="6">
        <v>16.552499999999998</v>
      </c>
    </row>
    <row r="14" spans="1:8" ht="14.25" customHeight="1" x14ac:dyDescent="0.2">
      <c r="B14" s="5" t="s">
        <v>19</v>
      </c>
      <c r="C14" s="6">
        <v>26.44406</v>
      </c>
    </row>
    <row r="15" spans="1:8" ht="14.25" customHeight="1" x14ac:dyDescent="0.2">
      <c r="B15" s="5" t="s">
        <v>20</v>
      </c>
      <c r="C15" s="6">
        <v>17.560633333333332</v>
      </c>
    </row>
    <row r="16" spans="1:8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autoFilter ref="A4:C12">
    <sortState ref="A4:C12">
      <sortCondition ref="C4:C12"/>
    </sortState>
  </autoFilter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Z24"/>
  <sheetViews>
    <sheetView rightToLeft="1" workbookViewId="0">
      <pane xSplit="2" topLeftCell="C1" activePane="topRight" state="frozen"/>
      <selection pane="topRight" activeCell="C26" sqref="C26"/>
    </sheetView>
  </sheetViews>
  <sheetFormatPr defaultColWidth="12.625" defaultRowHeight="15" customHeight="1" x14ac:dyDescent="0.2"/>
  <cols>
    <col min="6" max="6" width="15.125" customWidth="1"/>
    <col min="10" max="15" width="13.5" bestFit="1" customWidth="1"/>
  </cols>
  <sheetData>
    <row r="1" spans="1:26" ht="44.25" customHeight="1" x14ac:dyDescent="0.25">
      <c r="A1" s="9"/>
      <c r="B1" s="9"/>
      <c r="C1" s="10" t="s">
        <v>21</v>
      </c>
      <c r="D1" s="10" t="s">
        <v>21</v>
      </c>
      <c r="E1" s="10" t="s">
        <v>21</v>
      </c>
      <c r="F1" s="11" t="s">
        <v>21</v>
      </c>
      <c r="G1" s="10" t="s">
        <v>21</v>
      </c>
      <c r="H1" s="10" t="s">
        <v>21</v>
      </c>
      <c r="I1" s="12" t="s">
        <v>21</v>
      </c>
      <c r="J1" s="13" t="s">
        <v>22</v>
      </c>
      <c r="K1" s="13" t="s">
        <v>22</v>
      </c>
      <c r="L1" s="14" t="s">
        <v>22</v>
      </c>
      <c r="M1" s="13" t="s">
        <v>22</v>
      </c>
      <c r="N1" s="13" t="s">
        <v>22</v>
      </c>
      <c r="O1" s="13" t="s">
        <v>22</v>
      </c>
      <c r="P1" s="15" t="s">
        <v>23</v>
      </c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" customHeight="1" x14ac:dyDescent="0.25">
      <c r="A2" s="16" t="s">
        <v>24</v>
      </c>
      <c r="B2" s="154" t="s">
        <v>131</v>
      </c>
      <c r="C2" s="17">
        <v>2014</v>
      </c>
      <c r="D2" s="17">
        <v>2015</v>
      </c>
      <c r="E2" s="17">
        <v>2016</v>
      </c>
      <c r="F2" s="17">
        <v>2017</v>
      </c>
      <c r="G2" s="17">
        <v>2018</v>
      </c>
      <c r="H2" s="17">
        <v>2019</v>
      </c>
      <c r="I2" s="17">
        <v>2020</v>
      </c>
      <c r="J2" s="17">
        <v>2014</v>
      </c>
      <c r="K2" s="17">
        <v>2015</v>
      </c>
      <c r="L2" s="17">
        <v>2016</v>
      </c>
      <c r="M2" s="17">
        <v>2017</v>
      </c>
      <c r="N2" s="17">
        <v>2018</v>
      </c>
      <c r="O2" s="17">
        <v>2019</v>
      </c>
      <c r="P2" s="16">
        <v>2020</v>
      </c>
    </row>
    <row r="3" spans="1:26" ht="14.25" x14ac:dyDescent="0.2">
      <c r="A3" s="4" t="s">
        <v>3</v>
      </c>
      <c r="B3" s="5" t="s">
        <v>4</v>
      </c>
      <c r="C3" s="18">
        <v>3.2</v>
      </c>
      <c r="D3" s="18">
        <v>3.2</v>
      </c>
      <c r="E3" s="18">
        <v>3.3</v>
      </c>
      <c r="F3" s="18">
        <v>3.4</v>
      </c>
      <c r="G3" s="18">
        <v>3.6</v>
      </c>
      <c r="H3" s="18">
        <v>3.5</v>
      </c>
      <c r="I3" s="18">
        <v>3.6</v>
      </c>
      <c r="J3" s="19">
        <v>2.4124184536052802</v>
      </c>
      <c r="K3" s="19">
        <v>2.4302298072295101</v>
      </c>
      <c r="L3" s="19">
        <v>2.4685396016693022</v>
      </c>
      <c r="M3" s="19">
        <v>2.4679473154509255</v>
      </c>
      <c r="N3" s="19">
        <v>2.5013514953259963</v>
      </c>
      <c r="O3" s="19">
        <v>2.5219387504315605</v>
      </c>
      <c r="P3" s="19">
        <v>13.6</v>
      </c>
    </row>
    <row r="4" spans="1:26" ht="14.25" x14ac:dyDescent="0.2">
      <c r="A4" s="4" t="s">
        <v>1</v>
      </c>
      <c r="B4" s="5" t="s">
        <v>2</v>
      </c>
      <c r="C4" s="18">
        <v>3.1</v>
      </c>
      <c r="D4" s="18">
        <v>3</v>
      </c>
      <c r="E4" s="18">
        <v>3.1</v>
      </c>
      <c r="F4" s="18">
        <v>2.9</v>
      </c>
      <c r="G4" s="18">
        <v>3.1</v>
      </c>
      <c r="H4" s="18">
        <v>3.6</v>
      </c>
      <c r="I4" s="18">
        <v>4</v>
      </c>
      <c r="J4" s="20"/>
      <c r="K4" s="20"/>
      <c r="L4" s="20"/>
      <c r="M4" s="20"/>
      <c r="N4" s="20"/>
      <c r="O4" s="20"/>
      <c r="P4" s="19">
        <v>22.6</v>
      </c>
    </row>
    <row r="5" spans="1:26" ht="14.25" x14ac:dyDescent="0.2">
      <c r="A5" s="4" t="s">
        <v>5</v>
      </c>
      <c r="B5" s="5" t="s">
        <v>6</v>
      </c>
      <c r="C5" s="18">
        <v>3.6</v>
      </c>
      <c r="D5" s="18">
        <v>4</v>
      </c>
      <c r="E5" s="18">
        <v>4.2</v>
      </c>
      <c r="F5" s="18">
        <v>4.4000000000000004</v>
      </c>
      <c r="G5" s="18">
        <v>4.5</v>
      </c>
      <c r="H5" s="18">
        <v>4.3</v>
      </c>
      <c r="I5" s="18">
        <v>4.5</v>
      </c>
      <c r="J5" s="129">
        <v>2.4779924411371161</v>
      </c>
      <c r="K5" s="129">
        <v>2.4704004629521603</v>
      </c>
      <c r="L5" s="129">
        <v>2.5535953267777387</v>
      </c>
      <c r="M5" s="129">
        <v>2.6033440814652509</v>
      </c>
      <c r="N5" s="129">
        <v>2.7048219878726312</v>
      </c>
      <c r="O5" s="129">
        <v>2.7665289533754289</v>
      </c>
      <c r="P5" s="19">
        <v>29.200000000000003</v>
      </c>
    </row>
    <row r="6" spans="1:26" ht="14.25" x14ac:dyDescent="0.2">
      <c r="A6" s="4" t="s">
        <v>9</v>
      </c>
      <c r="B6" s="5" t="s">
        <v>10</v>
      </c>
      <c r="C6" s="6">
        <v>6.7433121055348018</v>
      </c>
      <c r="D6" s="6">
        <v>6.9027562387282488</v>
      </c>
      <c r="E6" s="6">
        <v>6.9911653174660389</v>
      </c>
      <c r="F6" s="6">
        <v>7.0759018146845154</v>
      </c>
      <c r="G6" s="6">
        <v>7.3807971567962829</v>
      </c>
      <c r="H6" s="6">
        <v>7.7065605800915513</v>
      </c>
      <c r="I6" s="6">
        <v>8.2043781743146535</v>
      </c>
      <c r="J6" s="129">
        <v>4.9561658866609699</v>
      </c>
      <c r="K6" s="129">
        <v>4.777939464215299</v>
      </c>
      <c r="L6" s="129">
        <v>4.9436182639811035</v>
      </c>
      <c r="M6" s="129">
        <v>4.9356532542942828</v>
      </c>
      <c r="N6" s="129">
        <v>5.104126262963895</v>
      </c>
      <c r="O6" s="129">
        <v>5.1169890332955665</v>
      </c>
      <c r="P6" s="19">
        <v>17.8</v>
      </c>
    </row>
    <row r="7" spans="1:26" ht="14.25" x14ac:dyDescent="0.2">
      <c r="A7" s="4" t="s">
        <v>7</v>
      </c>
      <c r="B7" s="5" t="s">
        <v>8</v>
      </c>
      <c r="C7" s="18">
        <v>4.8</v>
      </c>
      <c r="D7" s="18">
        <v>4.5999999999999996</v>
      </c>
      <c r="E7" s="18">
        <v>4.9000000000000004</v>
      </c>
      <c r="F7" s="18">
        <v>5</v>
      </c>
      <c r="G7" s="18">
        <v>4.8</v>
      </c>
      <c r="H7" s="18">
        <v>4.9000000000000004</v>
      </c>
      <c r="I7" s="18">
        <v>5.7</v>
      </c>
      <c r="J7" s="129">
        <v>3.6043916688578364</v>
      </c>
      <c r="K7" s="129">
        <v>3.7128849554880641</v>
      </c>
      <c r="L7" s="129">
        <v>3.7357729433799163</v>
      </c>
      <c r="M7" s="129">
        <v>3.8639090377725926</v>
      </c>
      <c r="N7" s="129">
        <v>3.8309342358850156</v>
      </c>
      <c r="O7" s="129">
        <v>3.7488067944954184</v>
      </c>
      <c r="P7" s="19">
        <v>32</v>
      </c>
    </row>
    <row r="8" spans="1:26" ht="14.25" x14ac:dyDescent="0.2">
      <c r="A8" s="4" t="s">
        <v>11</v>
      </c>
      <c r="B8" s="5" t="s">
        <v>12</v>
      </c>
      <c r="C8" s="18">
        <v>4.8</v>
      </c>
      <c r="D8" s="18">
        <v>5</v>
      </c>
      <c r="E8" s="18">
        <v>5.0999999999999996</v>
      </c>
      <c r="F8" s="18">
        <v>5.0999999999999996</v>
      </c>
      <c r="G8" s="18">
        <v>5.3</v>
      </c>
      <c r="H8" s="18">
        <v>5.6</v>
      </c>
      <c r="I8" s="18">
        <v>5.9</v>
      </c>
      <c r="J8" s="129">
        <v>2.6934097421203438</v>
      </c>
      <c r="K8" s="129">
        <v>2.7588555858310628</v>
      </c>
      <c r="L8" s="129">
        <v>2.8178463602817847</v>
      </c>
      <c r="M8" s="129">
        <v>2.8830402970405156</v>
      </c>
      <c r="N8" s="129">
        <v>2.9480630055342698</v>
      </c>
      <c r="O8" s="129">
        <v>3.0145522050181799</v>
      </c>
      <c r="P8" s="19">
        <v>40.1</v>
      </c>
    </row>
    <row r="9" spans="1:26" ht="14.25" x14ac:dyDescent="0.2">
      <c r="A9" s="4" t="s">
        <v>15</v>
      </c>
      <c r="B9" s="5" t="s">
        <v>16</v>
      </c>
      <c r="C9" s="18">
        <v>5.8</v>
      </c>
      <c r="D9" s="18">
        <v>6.1</v>
      </c>
      <c r="E9" s="18">
        <v>6.3</v>
      </c>
      <c r="F9" s="18">
        <v>6.6</v>
      </c>
      <c r="G9" s="18">
        <v>6.8</v>
      </c>
      <c r="H9" s="18">
        <v>7</v>
      </c>
      <c r="I9" s="18">
        <v>7.5</v>
      </c>
      <c r="J9" s="129">
        <v>3.3987755963690103</v>
      </c>
      <c r="K9" s="129">
        <v>3.2861896838602327</v>
      </c>
      <c r="L9" s="129">
        <v>3.1862745098039214</v>
      </c>
      <c r="M9" s="129">
        <v>3.2090890970699624</v>
      </c>
      <c r="N9" s="129">
        <v>3.2954099646920358</v>
      </c>
      <c r="O9" s="129">
        <v>3.4126365054602181</v>
      </c>
      <c r="P9" s="20"/>
    </row>
    <row r="10" spans="1:26" ht="14.25" x14ac:dyDescent="0.2">
      <c r="A10" s="4" t="s">
        <v>13</v>
      </c>
      <c r="B10" s="5" t="s">
        <v>14</v>
      </c>
      <c r="C10" s="18">
        <v>6.3</v>
      </c>
      <c r="D10" s="18">
        <v>6.4</v>
      </c>
      <c r="E10" s="18">
        <v>6.6</v>
      </c>
      <c r="F10" s="18">
        <v>6.7</v>
      </c>
      <c r="G10" s="18">
        <v>6.7</v>
      </c>
      <c r="H10" s="18">
        <v>6.8</v>
      </c>
      <c r="I10" s="18">
        <v>7.6</v>
      </c>
      <c r="J10" s="129">
        <v>3.7573741932929492</v>
      </c>
      <c r="K10" s="129">
        <v>3.8037879388224103</v>
      </c>
      <c r="L10" s="129">
        <v>3.8419059640265076</v>
      </c>
      <c r="M10" s="129">
        <v>3.946443906628152</v>
      </c>
      <c r="N10" s="129">
        <v>3.983092799207951</v>
      </c>
      <c r="O10" s="129">
        <v>4.0671686366582511</v>
      </c>
      <c r="P10" s="19">
        <v>39.200000000000003</v>
      </c>
    </row>
    <row r="11" spans="1:26" ht="14.25" x14ac:dyDescent="0.2">
      <c r="A11" s="7" t="s">
        <v>17</v>
      </c>
      <c r="B11" s="5" t="s">
        <v>18</v>
      </c>
      <c r="C11" s="18">
        <v>2.6</v>
      </c>
      <c r="D11" s="18">
        <v>2.6</v>
      </c>
      <c r="E11" s="18">
        <v>2.7</v>
      </c>
      <c r="F11" s="18">
        <v>2.8</v>
      </c>
      <c r="G11" s="18">
        <v>3</v>
      </c>
      <c r="H11" s="18">
        <v>3.1</v>
      </c>
      <c r="I11" s="18">
        <v>3.4</v>
      </c>
      <c r="J11" s="129">
        <v>2.2535121734155488</v>
      </c>
      <c r="K11" s="129">
        <v>2.2949279899812147</v>
      </c>
      <c r="L11" s="129">
        <v>2.2435200655912841</v>
      </c>
      <c r="M11" s="129">
        <v>2.3683726631933801</v>
      </c>
      <c r="N11" s="129">
        <v>2.5384516907770807</v>
      </c>
      <c r="O11" s="129"/>
      <c r="P11" s="20">
        <v>20</v>
      </c>
    </row>
    <row r="12" spans="1:26" ht="14.25" x14ac:dyDescent="0.2">
      <c r="A12" s="137" t="s">
        <v>191</v>
      </c>
      <c r="B12" s="21" t="s">
        <v>235</v>
      </c>
      <c r="J12" s="129">
        <v>1.560669021097143</v>
      </c>
      <c r="K12" s="129">
        <v>1.5360295823806791</v>
      </c>
      <c r="L12" s="129">
        <v>1.4903410079932629</v>
      </c>
      <c r="M12" s="129">
        <v>1.4714524065094734</v>
      </c>
      <c r="N12" s="129">
        <v>1.4642370350131491</v>
      </c>
      <c r="O12" s="129">
        <v>1.5078299256861822</v>
      </c>
      <c r="P12" s="20"/>
    </row>
    <row r="13" spans="1:26" ht="14.25" x14ac:dyDescent="0.2">
      <c r="B13" s="5" t="s">
        <v>19</v>
      </c>
      <c r="C13" s="6">
        <v>5.0600000000000005</v>
      </c>
      <c r="D13" s="6">
        <v>5.2200000000000006</v>
      </c>
      <c r="E13" s="6">
        <v>5.42</v>
      </c>
      <c r="F13" s="6">
        <v>5.5600000000000005</v>
      </c>
      <c r="G13" s="6">
        <v>5.62</v>
      </c>
      <c r="H13" s="6">
        <v>5.72</v>
      </c>
      <c r="I13" s="6">
        <v>6.24</v>
      </c>
      <c r="J13" s="129">
        <v>3.1863887283554515</v>
      </c>
      <c r="K13" s="129">
        <v>3.2064237253907857</v>
      </c>
      <c r="L13" s="129">
        <v>3.2270790208539735</v>
      </c>
      <c r="M13" s="129">
        <v>3.301165283995295</v>
      </c>
      <c r="N13" s="129">
        <v>3.3524643986383813</v>
      </c>
      <c r="O13" s="129">
        <v>3.4019386190014989</v>
      </c>
      <c r="P13" s="19">
        <v>35.125</v>
      </c>
    </row>
    <row r="14" spans="1:26" ht="14.25" x14ac:dyDescent="0.2">
      <c r="B14" s="5" t="s">
        <v>20</v>
      </c>
      <c r="C14" s="6">
        <v>2.9666666666666668</v>
      </c>
      <c r="D14" s="6">
        <v>2.9333333333333336</v>
      </c>
      <c r="E14" s="6">
        <v>3.0333333333333337</v>
      </c>
      <c r="F14" s="6">
        <v>3.0333333333333332</v>
      </c>
      <c r="G14" s="6">
        <v>3.2333333333333329</v>
      </c>
      <c r="H14" s="6">
        <v>3.4</v>
      </c>
      <c r="I14" s="6">
        <v>3.6666666666666665</v>
      </c>
      <c r="J14" s="129">
        <v>2.0755332160393256</v>
      </c>
      <c r="K14" s="129">
        <v>2.0870624598637995</v>
      </c>
      <c r="L14" s="129">
        <v>2.0674668917512835</v>
      </c>
      <c r="M14" s="129">
        <v>2.1025907950512597</v>
      </c>
      <c r="N14" s="129">
        <v>2.168013407038742</v>
      </c>
      <c r="O14" s="129">
        <v>2.0148843380588715</v>
      </c>
      <c r="P14" s="19">
        <v>18.733333333333334</v>
      </c>
    </row>
    <row r="16" spans="1:26" ht="15" customHeight="1" x14ac:dyDescent="0.2">
      <c r="A16" s="146" t="s">
        <v>236</v>
      </c>
    </row>
    <row r="23" spans="10:15" ht="15" customHeight="1" x14ac:dyDescent="0.2">
      <c r="J23" s="128"/>
      <c r="K23" s="128"/>
      <c r="L23" s="128"/>
      <c r="M23" s="128"/>
      <c r="N23" s="128"/>
      <c r="O23" s="128"/>
    </row>
    <row r="24" spans="10:15" ht="15" customHeight="1" x14ac:dyDescent="0.2">
      <c r="J24" s="128"/>
      <c r="K24" s="128"/>
      <c r="L24" s="128"/>
      <c r="M24" s="128"/>
      <c r="N24" s="128"/>
      <c r="O24" s="128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H1000"/>
  <sheetViews>
    <sheetView workbookViewId="0"/>
  </sheetViews>
  <sheetFormatPr defaultColWidth="12.625" defaultRowHeight="15" customHeight="1" x14ac:dyDescent="0.2"/>
  <cols>
    <col min="1" max="2" width="8.625" customWidth="1"/>
    <col min="3" max="3" width="17.625" customWidth="1"/>
    <col min="4" max="26" width="8.625" customWidth="1"/>
  </cols>
  <sheetData>
    <row r="1" spans="1:8" ht="14.25" customHeight="1" x14ac:dyDescent="0.2">
      <c r="A1" s="20" t="s">
        <v>159</v>
      </c>
      <c r="H1" s="2" t="s">
        <v>54</v>
      </c>
    </row>
    <row r="2" spans="1:8" ht="14.25" customHeight="1" x14ac:dyDescent="0.2">
      <c r="A2" s="18" t="s">
        <v>126</v>
      </c>
      <c r="B2" s="18"/>
      <c r="H2" s="2" t="s">
        <v>42</v>
      </c>
    </row>
    <row r="3" spans="1:8" ht="56.25" customHeight="1" x14ac:dyDescent="0.25">
      <c r="A3" s="3" t="s">
        <v>0</v>
      </c>
      <c r="B3" s="3"/>
      <c r="C3" s="3">
        <v>2020</v>
      </c>
    </row>
    <row r="4" spans="1:8" ht="14.25" customHeight="1" x14ac:dyDescent="0.2">
      <c r="A4" s="28" t="s">
        <v>9</v>
      </c>
      <c r="B4" s="5" t="s">
        <v>10</v>
      </c>
      <c r="C4" s="6">
        <v>5.0921434668920105</v>
      </c>
    </row>
    <row r="5" spans="1:8" ht="14.25" customHeight="1" x14ac:dyDescent="0.2">
      <c r="A5" s="4" t="s">
        <v>3</v>
      </c>
      <c r="B5" s="5" t="s">
        <v>4</v>
      </c>
      <c r="C5" s="6">
        <v>8.5548999999999999</v>
      </c>
    </row>
    <row r="6" spans="1:8" ht="14.25" customHeight="1" x14ac:dyDescent="0.2">
      <c r="A6" s="4" t="s">
        <v>5</v>
      </c>
      <c r="B6" s="5" t="s">
        <v>6</v>
      </c>
      <c r="C6" s="6">
        <v>8.7211999999999996</v>
      </c>
    </row>
    <row r="7" spans="1:8" ht="14.25" customHeight="1" x14ac:dyDescent="0.2">
      <c r="A7" s="4" t="s">
        <v>1</v>
      </c>
      <c r="B7" s="5" t="s">
        <v>2</v>
      </c>
      <c r="C7" s="6">
        <v>10.605600000000001</v>
      </c>
    </row>
    <row r="8" spans="1:8" ht="14.25" customHeight="1" x14ac:dyDescent="0.2">
      <c r="A8" s="4" t="s">
        <v>15</v>
      </c>
      <c r="B8" s="5" t="s">
        <v>16</v>
      </c>
      <c r="C8" s="6">
        <v>19.209499999999998</v>
      </c>
    </row>
    <row r="9" spans="1:8" ht="14.25" customHeight="1" x14ac:dyDescent="0.2">
      <c r="A9" s="4" t="s">
        <v>13</v>
      </c>
      <c r="B9" s="5" t="s">
        <v>14</v>
      </c>
      <c r="C9" s="6">
        <v>21.621200000000002</v>
      </c>
    </row>
    <row r="10" spans="1:8" ht="14.25" customHeight="1" x14ac:dyDescent="0.2">
      <c r="A10" s="4" t="s">
        <v>7</v>
      </c>
      <c r="B10" s="5" t="s">
        <v>8</v>
      </c>
      <c r="C10" s="6">
        <v>22.684100000000001</v>
      </c>
    </row>
    <row r="11" spans="1:8" ht="14.25" customHeight="1" x14ac:dyDescent="0.2">
      <c r="A11" s="4" t="s">
        <v>11</v>
      </c>
      <c r="B11" s="5" t="s">
        <v>12</v>
      </c>
      <c r="C11" s="6">
        <v>27.3002</v>
      </c>
    </row>
    <row r="12" spans="1:8" ht="14.25" customHeight="1" x14ac:dyDescent="0.2">
      <c r="A12" s="7" t="s">
        <v>17</v>
      </c>
      <c r="B12" s="5" t="s">
        <v>18</v>
      </c>
      <c r="C12" s="6">
        <v>8.4702999999999999</v>
      </c>
    </row>
    <row r="13" spans="1:8" ht="14.25" customHeight="1" x14ac:dyDescent="0.2">
      <c r="B13" s="5" t="s">
        <v>19</v>
      </c>
      <c r="C13" s="6">
        <v>19.907240000000002</v>
      </c>
    </row>
    <row r="14" spans="1:8" ht="14.25" customHeight="1" x14ac:dyDescent="0.2">
      <c r="B14" s="5" t="s">
        <v>20</v>
      </c>
      <c r="C14" s="6">
        <v>9.2102666666666675</v>
      </c>
    </row>
    <row r="15" spans="1:8" ht="14.25" customHeight="1" x14ac:dyDescent="0.2"/>
    <row r="16" spans="1:8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autoFilter ref="A3:C11">
    <sortState ref="A3:C11">
      <sortCondition ref="C3:C11"/>
    </sortState>
  </autoFilter>
  <pageMargins left="0.7" right="0.7" top="0.75" bottom="0.75" header="0" footer="0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000"/>
  <sheetViews>
    <sheetView workbookViewId="0"/>
  </sheetViews>
  <sheetFormatPr defaultColWidth="12.625" defaultRowHeight="15" customHeight="1" x14ac:dyDescent="0.2"/>
  <cols>
    <col min="1" max="26" width="8.625" customWidth="1"/>
  </cols>
  <sheetData>
    <row r="1" spans="1:11" ht="14.25" customHeight="1" x14ac:dyDescent="0.2">
      <c r="A1" s="20" t="s">
        <v>160</v>
      </c>
      <c r="K1" s="2" t="s">
        <v>57</v>
      </c>
    </row>
    <row r="2" spans="1:11" ht="14.25" customHeight="1" x14ac:dyDescent="0.2">
      <c r="A2" s="20" t="s">
        <v>156</v>
      </c>
      <c r="K2" s="2" t="s">
        <v>42</v>
      </c>
    </row>
    <row r="3" spans="1:11" ht="14.25" customHeight="1" x14ac:dyDescent="0.2">
      <c r="A3" s="20" t="s">
        <v>157</v>
      </c>
    </row>
    <row r="4" spans="1:11" ht="14.25" customHeight="1" x14ac:dyDescent="0.25">
      <c r="A4" s="3" t="s">
        <v>0</v>
      </c>
      <c r="B4" s="3"/>
      <c r="C4" s="3">
        <v>2018</v>
      </c>
      <c r="D4" s="3">
        <v>2020</v>
      </c>
    </row>
    <row r="5" spans="1:11" ht="14.25" customHeight="1" x14ac:dyDescent="0.2">
      <c r="A5" s="28" t="s">
        <v>7</v>
      </c>
      <c r="B5" s="5" t="s">
        <v>8</v>
      </c>
      <c r="C5" s="18"/>
      <c r="D5" s="18">
        <v>1</v>
      </c>
    </row>
    <row r="6" spans="1:11" ht="14.25" customHeight="1" x14ac:dyDescent="0.2">
      <c r="A6" s="28" t="s">
        <v>5</v>
      </c>
      <c r="B6" s="5" t="s">
        <v>6</v>
      </c>
      <c r="C6" s="18">
        <v>4</v>
      </c>
      <c r="D6" s="18">
        <v>5</v>
      </c>
    </row>
    <row r="7" spans="1:11" ht="14.25" customHeight="1" x14ac:dyDescent="0.2">
      <c r="A7" s="28" t="s">
        <v>15</v>
      </c>
      <c r="B7" s="5" t="s">
        <v>16</v>
      </c>
      <c r="C7" s="18">
        <v>6</v>
      </c>
      <c r="D7" s="18">
        <v>5</v>
      </c>
    </row>
    <row r="8" spans="1:11" ht="14.25" customHeight="1" x14ac:dyDescent="0.2">
      <c r="A8" s="28" t="s">
        <v>11</v>
      </c>
      <c r="B8" s="5" t="s">
        <v>12</v>
      </c>
      <c r="C8" s="18">
        <v>7</v>
      </c>
      <c r="D8" s="18">
        <v>6</v>
      </c>
    </row>
    <row r="9" spans="1:11" ht="14.25" customHeight="1" x14ac:dyDescent="0.2">
      <c r="A9" s="28" t="s">
        <v>3</v>
      </c>
      <c r="B9" s="5" t="s">
        <v>4</v>
      </c>
      <c r="C9" s="18">
        <v>6</v>
      </c>
      <c r="D9" s="18">
        <v>7</v>
      </c>
    </row>
    <row r="10" spans="1:11" ht="14.25" customHeight="1" x14ac:dyDescent="0.2">
      <c r="A10" s="28" t="s">
        <v>1</v>
      </c>
      <c r="B10" s="5" t="s">
        <v>2</v>
      </c>
      <c r="C10" s="18">
        <v>6</v>
      </c>
      <c r="D10" s="18">
        <v>7</v>
      </c>
    </row>
    <row r="11" spans="1:11" ht="14.25" customHeight="1" x14ac:dyDescent="0.2">
      <c r="A11" s="28" t="s">
        <v>13</v>
      </c>
      <c r="B11" s="5" t="s">
        <v>14</v>
      </c>
      <c r="C11" s="18">
        <v>8</v>
      </c>
      <c r="D11" s="18">
        <v>8</v>
      </c>
    </row>
    <row r="12" spans="1:11" ht="14.25" customHeight="1" x14ac:dyDescent="0.2">
      <c r="A12" s="28" t="s">
        <v>9</v>
      </c>
      <c r="B12" s="5" t="s">
        <v>10</v>
      </c>
    </row>
    <row r="13" spans="1:11" ht="14.25" customHeight="1" x14ac:dyDescent="0.2">
      <c r="A13" s="87" t="s">
        <v>17</v>
      </c>
      <c r="B13" s="5" t="s">
        <v>18</v>
      </c>
      <c r="C13" s="18">
        <v>5</v>
      </c>
      <c r="D13" s="18">
        <v>6</v>
      </c>
    </row>
    <row r="14" spans="1:11" ht="14.25" customHeight="1" x14ac:dyDescent="0.2">
      <c r="B14" s="5" t="s">
        <v>19</v>
      </c>
      <c r="C14" s="6">
        <v>6.25</v>
      </c>
      <c r="D14" s="6">
        <v>5</v>
      </c>
    </row>
    <row r="15" spans="1:11" ht="14.25" customHeight="1" x14ac:dyDescent="0.2">
      <c r="B15" s="5" t="s">
        <v>20</v>
      </c>
      <c r="C15" s="6">
        <v>5.666666666666667</v>
      </c>
      <c r="D15" s="6">
        <v>6.666666666666667</v>
      </c>
    </row>
    <row r="16" spans="1:1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autoFilter ref="A4:D12">
    <sortState ref="A4:D12">
      <sortCondition ref="D4:D12"/>
    </sortState>
  </autoFilter>
  <pageMargins left="0.7" right="0.7" top="0.75" bottom="0.75" header="0" footer="0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G1000"/>
  <sheetViews>
    <sheetView workbookViewId="0"/>
  </sheetViews>
  <sheetFormatPr defaultColWidth="12.625" defaultRowHeight="15" customHeight="1" x14ac:dyDescent="0.2"/>
  <cols>
    <col min="1" max="26" width="8.625" customWidth="1"/>
  </cols>
  <sheetData>
    <row r="1" spans="1:7" ht="14.25" customHeight="1" x14ac:dyDescent="0.2">
      <c r="A1" s="20" t="s">
        <v>161</v>
      </c>
      <c r="G1" s="2" t="s">
        <v>56</v>
      </c>
    </row>
    <row r="2" spans="1:7" ht="14.25" customHeight="1" x14ac:dyDescent="0.2">
      <c r="A2" s="20" t="s">
        <v>156</v>
      </c>
      <c r="G2" s="2" t="s">
        <v>42</v>
      </c>
    </row>
    <row r="3" spans="1:7" ht="14.25" customHeight="1" x14ac:dyDescent="0.2">
      <c r="A3" s="20" t="s">
        <v>157</v>
      </c>
    </row>
    <row r="4" spans="1:7" ht="14.25" customHeight="1" x14ac:dyDescent="0.2"/>
    <row r="5" spans="1:7" ht="14.25" customHeight="1" x14ac:dyDescent="0.25">
      <c r="A5" s="3" t="s">
        <v>0</v>
      </c>
      <c r="B5" s="3"/>
      <c r="C5" s="3">
        <v>2018</v>
      </c>
      <c r="D5" s="3">
        <v>2020</v>
      </c>
    </row>
    <row r="6" spans="1:7" ht="14.25" customHeight="1" x14ac:dyDescent="0.2">
      <c r="A6" s="28" t="s">
        <v>11</v>
      </c>
      <c r="B6" s="5" t="s">
        <v>12</v>
      </c>
      <c r="C6" s="20">
        <v>1</v>
      </c>
      <c r="D6" s="20">
        <v>1</v>
      </c>
    </row>
    <row r="7" spans="1:7" ht="14.25" customHeight="1" x14ac:dyDescent="0.2">
      <c r="A7" s="28" t="s">
        <v>15</v>
      </c>
      <c r="B7" s="5" t="s">
        <v>16</v>
      </c>
      <c r="C7" s="20">
        <v>1</v>
      </c>
      <c r="D7" s="20">
        <v>1</v>
      </c>
    </row>
    <row r="8" spans="1:7" ht="14.25" customHeight="1" x14ac:dyDescent="0.2">
      <c r="A8" s="28" t="s">
        <v>5</v>
      </c>
      <c r="B8" s="5" t="s">
        <v>6</v>
      </c>
      <c r="C8" s="20">
        <v>2</v>
      </c>
      <c r="D8" s="20">
        <v>2</v>
      </c>
    </row>
    <row r="9" spans="1:7" ht="14.25" customHeight="1" x14ac:dyDescent="0.2">
      <c r="A9" s="28" t="s">
        <v>7</v>
      </c>
      <c r="B9" s="5" t="s">
        <v>8</v>
      </c>
      <c r="D9" s="20">
        <v>2</v>
      </c>
    </row>
    <row r="10" spans="1:7" ht="14.25" customHeight="1" x14ac:dyDescent="0.2">
      <c r="A10" s="28" t="s">
        <v>13</v>
      </c>
      <c r="B10" s="5" t="s">
        <v>14</v>
      </c>
      <c r="C10" s="20">
        <v>3</v>
      </c>
      <c r="D10" s="20">
        <v>3</v>
      </c>
    </row>
    <row r="11" spans="1:7" ht="14.25" customHeight="1" x14ac:dyDescent="0.2">
      <c r="A11" s="28" t="s">
        <v>3</v>
      </c>
      <c r="B11" s="5" t="s">
        <v>4</v>
      </c>
      <c r="C11" s="20">
        <v>4</v>
      </c>
      <c r="D11" s="20">
        <v>3</v>
      </c>
    </row>
    <row r="12" spans="1:7" ht="14.25" customHeight="1" x14ac:dyDescent="0.2">
      <c r="A12" s="28" t="s">
        <v>1</v>
      </c>
      <c r="B12" s="5" t="s">
        <v>2</v>
      </c>
      <c r="C12" s="20">
        <v>3</v>
      </c>
      <c r="D12" s="20">
        <v>3</v>
      </c>
    </row>
    <row r="13" spans="1:7" ht="14.25" customHeight="1" x14ac:dyDescent="0.2">
      <c r="A13" s="28" t="s">
        <v>9</v>
      </c>
      <c r="B13" s="5" t="s">
        <v>10</v>
      </c>
    </row>
    <row r="14" spans="1:7" ht="14.25" customHeight="1" x14ac:dyDescent="0.2">
      <c r="A14" s="87" t="s">
        <v>17</v>
      </c>
      <c r="B14" s="5" t="s">
        <v>18</v>
      </c>
      <c r="C14" s="20">
        <v>2</v>
      </c>
      <c r="D14" s="20">
        <v>2</v>
      </c>
    </row>
    <row r="15" spans="1:7" ht="14.25" customHeight="1" x14ac:dyDescent="0.2">
      <c r="B15" s="5" t="s">
        <v>19</v>
      </c>
      <c r="C15" s="6">
        <v>1.75</v>
      </c>
      <c r="D15" s="6">
        <v>1.8</v>
      </c>
    </row>
    <row r="16" spans="1:7" ht="14.25" customHeight="1" x14ac:dyDescent="0.2">
      <c r="B16" s="5" t="s">
        <v>20</v>
      </c>
      <c r="C16" s="6">
        <v>3</v>
      </c>
      <c r="D16" s="6">
        <v>2.6666666666666665</v>
      </c>
    </row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autoFilter ref="A5:D13">
    <sortState ref="A5:D13">
      <sortCondition ref="D5:D13"/>
    </sortState>
  </autoFilter>
  <pageMargins left="0.7" right="0.7" top="0.75" bottom="0.75" header="0" footer="0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H10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2.625" defaultRowHeight="15" customHeight="1" x14ac:dyDescent="0.2"/>
  <cols>
    <col min="1" max="2" width="12" customWidth="1"/>
    <col min="3" max="3" width="19.375" customWidth="1"/>
    <col min="4" max="26" width="8.625" customWidth="1"/>
  </cols>
  <sheetData>
    <row r="1" spans="1:8" ht="14.25" customHeight="1" x14ac:dyDescent="0.2">
      <c r="A1" s="20" t="s">
        <v>162</v>
      </c>
      <c r="H1" s="2" t="s">
        <v>53</v>
      </c>
    </row>
    <row r="2" spans="1:8" ht="14.25" customHeight="1" x14ac:dyDescent="0.2">
      <c r="A2" s="18" t="s">
        <v>126</v>
      </c>
      <c r="B2" s="18"/>
      <c r="H2" s="2" t="s">
        <v>42</v>
      </c>
    </row>
    <row r="3" spans="1:8" ht="58.5" customHeight="1" x14ac:dyDescent="0.25">
      <c r="A3" s="3" t="s">
        <v>0</v>
      </c>
      <c r="B3" s="3"/>
      <c r="C3" s="3">
        <v>2020</v>
      </c>
    </row>
    <row r="4" spans="1:8" ht="14.25" customHeight="1" x14ac:dyDescent="0.2">
      <c r="A4" s="4" t="s">
        <v>3</v>
      </c>
      <c r="B4" s="5" t="s">
        <v>4</v>
      </c>
      <c r="C4" s="6">
        <v>13.684799999999999</v>
      </c>
    </row>
    <row r="5" spans="1:8" ht="14.25" customHeight="1" x14ac:dyDescent="0.2">
      <c r="A5" s="4" t="s">
        <v>9</v>
      </c>
      <c r="B5" s="5" t="s">
        <v>10</v>
      </c>
      <c r="C5" s="102">
        <v>14.769263506759799</v>
      </c>
    </row>
    <row r="6" spans="1:8" ht="14.25" customHeight="1" x14ac:dyDescent="0.2">
      <c r="A6" s="4" t="s">
        <v>1</v>
      </c>
      <c r="B6" s="5" t="s">
        <v>2</v>
      </c>
      <c r="C6" s="6">
        <v>15.094099999999999</v>
      </c>
    </row>
    <row r="7" spans="1:8" ht="14.25" customHeight="1" x14ac:dyDescent="0.2">
      <c r="A7" s="4" t="s">
        <v>13</v>
      </c>
      <c r="B7" s="5" t="s">
        <v>14</v>
      </c>
      <c r="C7" s="6">
        <v>18.259499999999999</v>
      </c>
    </row>
    <row r="8" spans="1:8" ht="14.25" customHeight="1" x14ac:dyDescent="0.2">
      <c r="A8" s="4" t="s">
        <v>11</v>
      </c>
      <c r="B8" s="5" t="s">
        <v>12</v>
      </c>
      <c r="C8" s="6">
        <v>21.4694</v>
      </c>
    </row>
    <row r="9" spans="1:8" ht="14.25" customHeight="1" x14ac:dyDescent="0.2">
      <c r="A9" s="4" t="s">
        <v>5</v>
      </c>
      <c r="B9" s="5" t="s">
        <v>6</v>
      </c>
      <c r="C9" s="6">
        <v>25.149000000000001</v>
      </c>
    </row>
    <row r="10" spans="1:8" ht="14.25" customHeight="1" x14ac:dyDescent="0.2">
      <c r="A10" s="4" t="s">
        <v>15</v>
      </c>
      <c r="B10" s="5" t="s">
        <v>16</v>
      </c>
      <c r="C10" s="6">
        <v>26.355899999999998</v>
      </c>
    </row>
    <row r="11" spans="1:8" ht="14.25" customHeight="1" x14ac:dyDescent="0.2">
      <c r="A11" s="4" t="s">
        <v>7</v>
      </c>
      <c r="B11" s="5" t="s">
        <v>8</v>
      </c>
      <c r="C11" s="6">
        <v>32.598999999999997</v>
      </c>
    </row>
    <row r="12" spans="1:8" ht="14.25" customHeight="1" x14ac:dyDescent="0.2">
      <c r="A12" s="7" t="s">
        <v>17</v>
      </c>
      <c r="B12" s="5" t="s">
        <v>18</v>
      </c>
      <c r="C12" s="6">
        <v>14.7224</v>
      </c>
    </row>
    <row r="13" spans="1:8" ht="14.25" customHeight="1" x14ac:dyDescent="0.2">
      <c r="B13" s="5" t="s">
        <v>19</v>
      </c>
      <c r="C13" s="6">
        <v>24.766559999999998</v>
      </c>
    </row>
    <row r="14" spans="1:8" ht="14.25" customHeight="1" x14ac:dyDescent="0.2">
      <c r="B14" s="5" t="s">
        <v>20</v>
      </c>
      <c r="C14" s="6">
        <v>14.500433333333334</v>
      </c>
    </row>
    <row r="15" spans="1:8" ht="14.25" customHeight="1" x14ac:dyDescent="0.2"/>
    <row r="16" spans="1:8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autoFilter ref="A3:C11">
    <sortState ref="A3:C11">
      <sortCondition ref="C3:C11"/>
    </sortState>
  </autoFilter>
  <pageMargins left="0.7" right="0.7" top="0.75" bottom="0.75" header="0" footer="0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5"/>
  </sheetPr>
  <dimension ref="A1:B1000"/>
  <sheetViews>
    <sheetView workbookViewId="0"/>
  </sheetViews>
  <sheetFormatPr defaultColWidth="12.625" defaultRowHeight="15" customHeight="1" x14ac:dyDescent="0.2"/>
  <cols>
    <col min="1" max="26" width="8.625" customWidth="1"/>
  </cols>
  <sheetData>
    <row r="1" spans="1:2" ht="14.25" customHeight="1" x14ac:dyDescent="0.2">
      <c r="A1" s="2" t="s">
        <v>163</v>
      </c>
    </row>
    <row r="2" spans="1:2" ht="14.25" customHeight="1" x14ac:dyDescent="0.2">
      <c r="A2" s="2" t="s">
        <v>164</v>
      </c>
    </row>
    <row r="3" spans="1:2" ht="14.25" customHeight="1" x14ac:dyDescent="0.2"/>
    <row r="4" spans="1:2" ht="14.25" customHeight="1" x14ac:dyDescent="0.25">
      <c r="A4" s="103" t="s">
        <v>165</v>
      </c>
      <c r="B4" s="3">
        <v>2020</v>
      </c>
    </row>
    <row r="5" spans="1:2" ht="14.25" customHeight="1" x14ac:dyDescent="0.2">
      <c r="A5" s="2" t="s">
        <v>4</v>
      </c>
      <c r="B5" s="6">
        <v>13.6</v>
      </c>
    </row>
    <row r="6" spans="1:2" ht="14.25" customHeight="1" x14ac:dyDescent="0.2">
      <c r="A6" s="2" t="s">
        <v>10</v>
      </c>
      <c r="B6" s="6">
        <v>17.8</v>
      </c>
    </row>
    <row r="7" spans="1:2" ht="14.25" customHeight="1" x14ac:dyDescent="0.2">
      <c r="A7" s="2" t="s">
        <v>2</v>
      </c>
      <c r="B7" s="6">
        <v>22.6</v>
      </c>
    </row>
    <row r="8" spans="1:2" ht="14.25" customHeight="1" x14ac:dyDescent="0.2">
      <c r="A8" s="2" t="s">
        <v>6</v>
      </c>
      <c r="B8" s="6">
        <v>29.200000000000003</v>
      </c>
    </row>
    <row r="9" spans="1:2" ht="14.25" customHeight="1" x14ac:dyDescent="0.2">
      <c r="A9" s="2" t="s">
        <v>8</v>
      </c>
      <c r="B9" s="6">
        <v>32</v>
      </c>
    </row>
    <row r="10" spans="1:2" ht="14.25" customHeight="1" x14ac:dyDescent="0.2">
      <c r="A10" s="2" t="s">
        <v>14</v>
      </c>
      <c r="B10" s="6">
        <v>39.200000000000003</v>
      </c>
    </row>
    <row r="11" spans="1:2" ht="14.25" customHeight="1" x14ac:dyDescent="0.2">
      <c r="A11" s="2" t="s">
        <v>12</v>
      </c>
      <c r="B11" s="6">
        <v>40.1</v>
      </c>
    </row>
    <row r="12" spans="1:2" ht="14.25" customHeight="1" x14ac:dyDescent="0.2">
      <c r="A12" s="2" t="s">
        <v>18</v>
      </c>
      <c r="B12" s="20">
        <v>20</v>
      </c>
    </row>
    <row r="13" spans="1:2" ht="14.25" customHeight="1" x14ac:dyDescent="0.2">
      <c r="A13" s="5" t="s">
        <v>19</v>
      </c>
      <c r="B13" s="6">
        <v>35.125</v>
      </c>
    </row>
    <row r="14" spans="1:2" ht="14.25" customHeight="1" x14ac:dyDescent="0.2">
      <c r="A14" s="5" t="s">
        <v>20</v>
      </c>
      <c r="B14" s="6">
        <v>18.733333333333334</v>
      </c>
    </row>
    <row r="15" spans="1:2" ht="14.25" customHeight="1" x14ac:dyDescent="0.2"/>
    <row r="16" spans="1:2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autoFilter ref="A4:B11">
    <sortState ref="A4:B11">
      <sortCondition ref="B4:B11"/>
    </sortState>
  </autoFilter>
  <pageMargins left="0.7" right="0.7" top="0.75" bottom="0.75" header="0" footer="0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I1000"/>
  <sheetViews>
    <sheetView workbookViewId="0"/>
  </sheetViews>
  <sheetFormatPr defaultColWidth="12.625" defaultRowHeight="15" customHeight="1" x14ac:dyDescent="0.2"/>
  <cols>
    <col min="1" max="2" width="20.125" customWidth="1"/>
    <col min="3" max="26" width="8.625" customWidth="1"/>
  </cols>
  <sheetData>
    <row r="1" spans="1:9" ht="14.25" customHeight="1" x14ac:dyDescent="0.2">
      <c r="A1" s="20" t="s">
        <v>120</v>
      </c>
      <c r="G1" s="2" t="s">
        <v>104</v>
      </c>
    </row>
    <row r="2" spans="1:9" ht="14.25" customHeight="1" x14ac:dyDescent="0.2">
      <c r="A2" s="20" t="s">
        <v>166</v>
      </c>
    </row>
    <row r="3" spans="1:9" ht="14.25" customHeight="1" x14ac:dyDescent="0.2">
      <c r="A3" s="20" t="s">
        <v>122</v>
      </c>
    </row>
    <row r="4" spans="1:9" ht="14.25" customHeight="1" x14ac:dyDescent="0.2"/>
    <row r="5" spans="1:9" ht="14.25" customHeight="1" x14ac:dyDescent="0.25">
      <c r="A5" s="3" t="s">
        <v>123</v>
      </c>
      <c r="B5" s="3"/>
      <c r="C5" s="3">
        <v>2014</v>
      </c>
      <c r="D5" s="3">
        <v>2015</v>
      </c>
      <c r="E5" s="3">
        <v>2016</v>
      </c>
      <c r="F5" s="3">
        <v>2017</v>
      </c>
      <c r="G5" s="3">
        <v>2018</v>
      </c>
      <c r="H5" s="3">
        <v>2019</v>
      </c>
      <c r="I5" s="3">
        <v>2020</v>
      </c>
    </row>
    <row r="6" spans="1:9" ht="14.25" customHeight="1" x14ac:dyDescent="0.2">
      <c r="A6" s="28" t="s">
        <v>11</v>
      </c>
      <c r="B6" s="5" t="s">
        <v>12</v>
      </c>
      <c r="C6" s="6">
        <v>10.960630201500001</v>
      </c>
      <c r="D6" s="6">
        <v>14.517105212900001</v>
      </c>
      <c r="E6" s="6">
        <v>9.6481200691000009</v>
      </c>
      <c r="F6" s="6">
        <v>8.5610726307</v>
      </c>
      <c r="G6" s="6">
        <v>7.3179245973000002</v>
      </c>
      <c r="H6" s="6">
        <v>7.2889620733999996</v>
      </c>
      <c r="I6" s="6">
        <v>7.7099370601999997</v>
      </c>
    </row>
    <row r="7" spans="1:9" ht="14.25" customHeight="1" x14ac:dyDescent="0.2">
      <c r="A7" s="28" t="s">
        <v>3</v>
      </c>
      <c r="B7" s="5" t="s">
        <v>4</v>
      </c>
      <c r="C7" s="6">
        <v>8.6152658215999995</v>
      </c>
      <c r="D7" s="6">
        <v>8.3039593327999999</v>
      </c>
      <c r="E7" s="6">
        <v>8.4457098800000008</v>
      </c>
      <c r="F7" s="6">
        <v>8.0329750305999905</v>
      </c>
      <c r="G7" s="6">
        <v>7.5458085293000003</v>
      </c>
      <c r="H7" s="6">
        <v>7.2458865182999999</v>
      </c>
      <c r="I7" s="6">
        <v>9.6773949326000004</v>
      </c>
    </row>
    <row r="8" spans="1:9" ht="14.25" customHeight="1" x14ac:dyDescent="0.2">
      <c r="A8" s="28" t="s">
        <v>1</v>
      </c>
      <c r="B8" s="5" t="s">
        <v>2</v>
      </c>
      <c r="C8" s="6">
        <v>4.9143339492999996</v>
      </c>
      <c r="D8" s="6">
        <v>4.8008976785000002</v>
      </c>
      <c r="E8" s="6">
        <v>4.9055016128000002</v>
      </c>
      <c r="F8" s="6">
        <v>4.6096076661999996</v>
      </c>
      <c r="G8" s="6">
        <v>5.1218916129999998</v>
      </c>
      <c r="H8" s="6">
        <v>4.9111070202000002</v>
      </c>
      <c r="I8" s="6">
        <v>9.8701559006000004</v>
      </c>
    </row>
    <row r="9" spans="1:9" ht="14.25" customHeight="1" x14ac:dyDescent="0.2">
      <c r="A9" s="28" t="s">
        <v>5</v>
      </c>
      <c r="B9" s="5" t="s">
        <v>6</v>
      </c>
      <c r="C9" s="6">
        <v>9.1206350593999996</v>
      </c>
      <c r="D9" s="6">
        <v>8.9055518615999905</v>
      </c>
      <c r="E9" s="6">
        <v>8.9842141363000003</v>
      </c>
      <c r="F9" s="6">
        <v>9.2537407469000001</v>
      </c>
      <c r="G9" s="6">
        <v>9.8476703005000008</v>
      </c>
      <c r="H9" s="6">
        <v>10.466803822499999</v>
      </c>
      <c r="I9" s="6">
        <v>12.7011956802</v>
      </c>
    </row>
    <row r="10" spans="1:9" ht="14.25" customHeight="1" x14ac:dyDescent="0.2">
      <c r="A10" s="28" t="s">
        <v>15</v>
      </c>
      <c r="B10" s="5" t="s">
        <v>16</v>
      </c>
      <c r="C10" s="6">
        <v>20.8921397107</v>
      </c>
      <c r="D10" s="6">
        <v>21.231338077899998</v>
      </c>
      <c r="E10" s="6">
        <v>18.954839142899999</v>
      </c>
      <c r="F10" s="6">
        <v>18.7929003956</v>
      </c>
      <c r="G10" s="6">
        <v>19.3078871596</v>
      </c>
      <c r="H10" s="6">
        <v>18.848841808</v>
      </c>
      <c r="I10" s="6">
        <v>21.342846440300001</v>
      </c>
    </row>
    <row r="11" spans="1:9" ht="14.25" customHeight="1" x14ac:dyDescent="0.2">
      <c r="A11" s="28" t="s">
        <v>9</v>
      </c>
      <c r="B11" s="5" t="s">
        <v>10</v>
      </c>
      <c r="C11" s="6">
        <v>24.972482898599999</v>
      </c>
      <c r="D11" s="6">
        <v>26.393814763400002</v>
      </c>
      <c r="E11" s="6">
        <v>28.589333803100001</v>
      </c>
      <c r="F11" s="6">
        <v>29.482538572300001</v>
      </c>
      <c r="G11" s="6">
        <v>31.1263077658</v>
      </c>
      <c r="H11" s="6">
        <v>32.828066358800001</v>
      </c>
      <c r="I11" s="6">
        <v>36.470220945299999</v>
      </c>
    </row>
    <row r="12" spans="1:9" ht="14.25" customHeight="1" x14ac:dyDescent="0.2">
      <c r="A12" s="28" t="s">
        <v>13</v>
      </c>
      <c r="B12" s="5" t="s">
        <v>14</v>
      </c>
      <c r="C12" s="6">
        <v>33.3487814653</v>
      </c>
      <c r="D12" s="6">
        <v>34.195944971099998</v>
      </c>
      <c r="E12" s="6">
        <v>31.135561819999999</v>
      </c>
      <c r="F12" s="6">
        <v>27.7344522277</v>
      </c>
      <c r="G12" s="6">
        <v>26.674542821900001</v>
      </c>
      <c r="H12" s="6">
        <v>36.077443859299997</v>
      </c>
      <c r="I12" s="6">
        <v>44.289824524399997</v>
      </c>
    </row>
    <row r="13" spans="1:9" ht="14.25" customHeight="1" x14ac:dyDescent="0.2">
      <c r="A13" s="28" t="s">
        <v>7</v>
      </c>
      <c r="B13" s="5" t="s">
        <v>8</v>
      </c>
      <c r="C13" s="6">
        <v>42.583267104400001</v>
      </c>
      <c r="D13" s="6">
        <v>42.446647165400002</v>
      </c>
      <c r="E13" s="6">
        <v>43.503656747999997</v>
      </c>
      <c r="F13" s="6">
        <v>42.1470049733</v>
      </c>
      <c r="G13" s="6">
        <v>49.055596045500003</v>
      </c>
      <c r="H13" s="6">
        <v>52.345394839000001</v>
      </c>
      <c r="I13" s="6">
        <v>57.6552118878</v>
      </c>
    </row>
    <row r="14" spans="1:9" ht="14.25" customHeight="1" x14ac:dyDescent="0.2">
      <c r="A14" s="20" t="s">
        <v>124</v>
      </c>
      <c r="B14" s="5" t="s">
        <v>18</v>
      </c>
      <c r="C14" s="6">
        <v>8.2717964911999999</v>
      </c>
      <c r="D14" s="6">
        <v>9.2533171129999996</v>
      </c>
      <c r="E14" s="6">
        <v>10.1118674001</v>
      </c>
      <c r="F14" s="6">
        <v>10.3088975532</v>
      </c>
      <c r="G14" s="6">
        <v>11.128670533799999</v>
      </c>
      <c r="H14" s="6">
        <v>11.609171830999999</v>
      </c>
      <c r="I14" s="6">
        <v>13.3187773605</v>
      </c>
    </row>
    <row r="15" spans="1:9" ht="14.25" customHeight="1" x14ac:dyDescent="0.2">
      <c r="B15" s="5" t="s">
        <v>19</v>
      </c>
      <c r="C15" s="6">
        <v>23.38109070826</v>
      </c>
      <c r="D15" s="6">
        <v>24.259317457779996</v>
      </c>
      <c r="E15" s="6">
        <v>22.44527838326</v>
      </c>
      <c r="F15" s="6">
        <v>21.29783419484</v>
      </c>
      <c r="G15" s="6">
        <v>22.440724184960004</v>
      </c>
      <c r="H15" s="6">
        <v>25.005489280439996</v>
      </c>
      <c r="I15" s="6">
        <v>28.739803118579999</v>
      </c>
    </row>
    <row r="16" spans="1:9" ht="14.25" customHeight="1" x14ac:dyDescent="0.2">
      <c r="B16" s="5" t="s">
        <v>20</v>
      </c>
      <c r="C16" s="6">
        <v>7.267132087366666</v>
      </c>
      <c r="D16" s="6">
        <v>7.4527247080999999</v>
      </c>
      <c r="E16" s="6">
        <v>7.8210262976333338</v>
      </c>
      <c r="F16" s="6">
        <v>7.6504934166666629</v>
      </c>
      <c r="G16" s="6">
        <v>7.932123558699999</v>
      </c>
      <c r="H16" s="6">
        <v>7.9220551231666674</v>
      </c>
      <c r="I16" s="6">
        <v>10.955442731233333</v>
      </c>
    </row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autoFilter ref="A5:I13">
    <sortState ref="A5:I13">
      <sortCondition ref="I5:I13"/>
    </sortState>
  </autoFilter>
  <pageMargins left="0.7" right="0.7" top="0.75" bottom="0.75" header="0" footer="0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I1000"/>
  <sheetViews>
    <sheetView workbookViewId="0"/>
  </sheetViews>
  <sheetFormatPr defaultColWidth="12.625" defaultRowHeight="15" customHeight="1" x14ac:dyDescent="0.2"/>
  <cols>
    <col min="1" max="2" width="20.125" customWidth="1"/>
    <col min="3" max="6" width="9.875" customWidth="1"/>
    <col min="7" max="9" width="10.875" customWidth="1"/>
    <col min="10" max="26" width="8.625" customWidth="1"/>
  </cols>
  <sheetData>
    <row r="1" spans="1:9" ht="14.25" customHeight="1" x14ac:dyDescent="0.2">
      <c r="A1" s="20" t="s">
        <v>120</v>
      </c>
      <c r="G1" s="2" t="s">
        <v>100</v>
      </c>
    </row>
    <row r="2" spans="1:9" ht="14.25" customHeight="1" x14ac:dyDescent="0.2">
      <c r="A2" s="20" t="s">
        <v>166</v>
      </c>
    </row>
    <row r="3" spans="1:9" ht="14.25" customHeight="1" x14ac:dyDescent="0.2">
      <c r="A3" s="20" t="s">
        <v>167</v>
      </c>
    </row>
    <row r="4" spans="1:9" ht="14.25" customHeight="1" x14ac:dyDescent="0.2"/>
    <row r="5" spans="1:9" ht="14.25" customHeight="1" x14ac:dyDescent="0.25">
      <c r="A5" s="3" t="s">
        <v>123</v>
      </c>
      <c r="B5" s="3"/>
      <c r="C5" s="3">
        <v>2014</v>
      </c>
      <c r="D5" s="3">
        <v>2015</v>
      </c>
      <c r="E5" s="3">
        <v>2016</v>
      </c>
      <c r="F5" s="3">
        <v>2017</v>
      </c>
      <c r="G5" s="3">
        <v>2018</v>
      </c>
      <c r="H5" s="3">
        <v>2019</v>
      </c>
      <c r="I5" s="3">
        <v>2020</v>
      </c>
    </row>
    <row r="6" spans="1:9" ht="14.25" customHeight="1" x14ac:dyDescent="0.2">
      <c r="A6" s="28" t="s">
        <v>5</v>
      </c>
      <c r="B6" s="5" t="s">
        <v>6</v>
      </c>
      <c r="C6" s="104">
        <v>6262.5529999999999</v>
      </c>
      <c r="D6" s="104">
        <v>5257.982</v>
      </c>
      <c r="E6" s="104">
        <v>5524.5540000000001</v>
      </c>
      <c r="F6" s="104">
        <v>6209.857</v>
      </c>
      <c r="G6" s="104">
        <v>7458.9089999999997</v>
      </c>
      <c r="H6" s="104">
        <v>7989.6890000000003</v>
      </c>
      <c r="I6" s="104">
        <v>8240.8469365965902</v>
      </c>
    </row>
    <row r="7" spans="1:9" ht="14.25" customHeight="1" x14ac:dyDescent="0.2">
      <c r="A7" s="28" t="s">
        <v>13</v>
      </c>
      <c r="B7" s="5" t="s">
        <v>14</v>
      </c>
      <c r="C7" s="104">
        <v>8603.3709999999901</v>
      </c>
      <c r="D7" s="104">
        <v>8283.6239999999998</v>
      </c>
      <c r="E7" s="104">
        <v>7924.3190000000004</v>
      </c>
      <c r="F7" s="104">
        <v>7994.7539999999999</v>
      </c>
      <c r="G7" s="104">
        <v>8531.2150000000001</v>
      </c>
      <c r="H7" s="104">
        <v>12829.178</v>
      </c>
      <c r="I7" s="104">
        <v>12824.985000000001</v>
      </c>
    </row>
    <row r="8" spans="1:9" ht="14.25" customHeight="1" x14ac:dyDescent="0.2">
      <c r="A8" s="28" t="s">
        <v>7</v>
      </c>
      <c r="B8" s="5" t="s">
        <v>8</v>
      </c>
      <c r="C8" s="104">
        <v>56509.108999999997</v>
      </c>
      <c r="D8" s="104">
        <v>56626.209000000003</v>
      </c>
      <c r="E8" s="104">
        <v>65044.947</v>
      </c>
      <c r="F8" s="104">
        <v>77052.073000000004</v>
      </c>
      <c r="G8" s="104">
        <v>109175.97660322</v>
      </c>
      <c r="H8" s="104">
        <v>129721.348270906</v>
      </c>
      <c r="I8" s="104">
        <v>151462.52650521099</v>
      </c>
    </row>
    <row r="9" spans="1:9" ht="14.25" customHeight="1" x14ac:dyDescent="0.2">
      <c r="A9" s="28" t="s">
        <v>9</v>
      </c>
      <c r="B9" s="5" t="s">
        <v>10</v>
      </c>
      <c r="C9" s="104">
        <v>9188.7000000000007</v>
      </c>
      <c r="D9" s="104">
        <v>9882.9</v>
      </c>
      <c r="E9" s="104">
        <v>11359.4</v>
      </c>
      <c r="F9" s="104">
        <v>12982.4</v>
      </c>
      <c r="G9" s="104">
        <v>15762.3</v>
      </c>
      <c r="H9" s="104">
        <v>18228.900000000001</v>
      </c>
      <c r="I9" s="104">
        <v>19172.105346799999</v>
      </c>
    </row>
    <row r="10" spans="1:9" ht="14.25" customHeight="1" x14ac:dyDescent="0.2">
      <c r="A10" s="28" t="s">
        <v>3</v>
      </c>
      <c r="B10" s="5" t="s">
        <v>4</v>
      </c>
      <c r="C10" s="104">
        <v>9855.7489999999998</v>
      </c>
      <c r="D10" s="104">
        <v>8168.1229999999996</v>
      </c>
      <c r="E10" s="104">
        <v>8523.4860000000008</v>
      </c>
      <c r="F10" s="104">
        <v>8989.0990000000002</v>
      </c>
      <c r="G10" s="104">
        <v>9314.1880000000001</v>
      </c>
      <c r="H10" s="104">
        <v>8782.3889999999901</v>
      </c>
      <c r="I10" s="104">
        <v>8452.8194100803903</v>
      </c>
    </row>
    <row r="11" spans="1:9" ht="14.25" customHeight="1" x14ac:dyDescent="0.2">
      <c r="A11" s="28" t="s">
        <v>11</v>
      </c>
      <c r="B11" s="5" t="s">
        <v>12</v>
      </c>
      <c r="C11" s="104">
        <v>22614.936000000002</v>
      </c>
      <c r="D11" s="104">
        <v>28723.736000000001</v>
      </c>
      <c r="E11" s="104">
        <v>18422.41</v>
      </c>
      <c r="F11" s="104">
        <v>18896.516</v>
      </c>
      <c r="G11" s="104">
        <v>19039.584999999999</v>
      </c>
      <c r="H11" s="104">
        <v>20102.851999999999</v>
      </c>
      <c r="I11" s="104">
        <v>14390.1335388605</v>
      </c>
    </row>
    <row r="12" spans="1:9" ht="14.25" customHeight="1" x14ac:dyDescent="0.2">
      <c r="A12" s="28" t="s">
        <v>1</v>
      </c>
      <c r="B12" s="5" t="s">
        <v>2</v>
      </c>
      <c r="C12" s="104">
        <v>1505.191</v>
      </c>
      <c r="D12" s="104">
        <v>1326.9770000000001</v>
      </c>
      <c r="E12" s="104">
        <v>1442.2940000000001</v>
      </c>
      <c r="F12" s="104">
        <v>1608.6659999999999</v>
      </c>
      <c r="G12" s="104">
        <v>2014.7080000000001</v>
      </c>
      <c r="H12" s="104">
        <v>1938.93</v>
      </c>
      <c r="I12" s="104">
        <v>2523.8328171107</v>
      </c>
    </row>
    <row r="13" spans="1:9" ht="14.25" customHeight="1" x14ac:dyDescent="0.2">
      <c r="A13" s="28" t="s">
        <v>15</v>
      </c>
      <c r="B13" s="5" t="s">
        <v>16</v>
      </c>
      <c r="C13" s="104">
        <v>16065.9</v>
      </c>
      <c r="D13" s="104">
        <v>15432.844999999999</v>
      </c>
      <c r="E13" s="104">
        <v>13798.264999999999</v>
      </c>
      <c r="F13" s="104">
        <v>13975.01</v>
      </c>
      <c r="G13" s="104">
        <v>14207.227999999999</v>
      </c>
      <c r="H13" s="104">
        <v>14158.732</v>
      </c>
      <c r="I13" s="104">
        <v>14851.341580668301</v>
      </c>
    </row>
    <row r="14" spans="1:9" ht="14.25" customHeight="1" x14ac:dyDescent="0.2">
      <c r="A14" s="20" t="s">
        <v>124</v>
      </c>
      <c r="B14" s="5" t="s">
        <v>18</v>
      </c>
      <c r="C14" s="104">
        <v>3937.527</v>
      </c>
      <c r="D14" s="104">
        <v>4081.4259999999999</v>
      </c>
      <c r="E14" s="104">
        <v>4926.4930000000004</v>
      </c>
      <c r="F14" s="104">
        <v>5915.3450000000003</v>
      </c>
      <c r="G14" s="104">
        <v>7577.0259999999998</v>
      </c>
      <c r="H14" s="104">
        <v>8118.5249999999996</v>
      </c>
      <c r="I14" s="104">
        <v>8924.5796066336006</v>
      </c>
    </row>
    <row r="15" spans="1:9" ht="14.25" customHeight="1" x14ac:dyDescent="0.2"/>
    <row r="16" spans="1:9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autoFilter ref="A5:I13"/>
  <pageMargins left="0.7" right="0.7" top="0.75" bottom="0.75" header="0" footer="0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I1000"/>
  <sheetViews>
    <sheetView workbookViewId="0"/>
  </sheetViews>
  <sheetFormatPr defaultColWidth="12.625" defaultRowHeight="15" customHeight="1" x14ac:dyDescent="0.2"/>
  <cols>
    <col min="1" max="2" width="21.375" customWidth="1"/>
    <col min="3" max="26" width="8.625" customWidth="1"/>
  </cols>
  <sheetData>
    <row r="1" spans="1:9" ht="14.25" customHeight="1" x14ac:dyDescent="0.2">
      <c r="A1" s="20" t="s">
        <v>120</v>
      </c>
      <c r="G1" s="2" t="s">
        <v>97</v>
      </c>
    </row>
    <row r="2" spans="1:9" ht="14.25" customHeight="1" x14ac:dyDescent="0.2">
      <c r="A2" s="20" t="s">
        <v>121</v>
      </c>
    </row>
    <row r="3" spans="1:9" ht="14.25" customHeight="1" x14ac:dyDescent="0.2">
      <c r="A3" s="20" t="s">
        <v>167</v>
      </c>
    </row>
    <row r="4" spans="1:9" ht="14.25" customHeight="1" x14ac:dyDescent="0.2"/>
    <row r="5" spans="1:9" ht="14.25" customHeight="1" x14ac:dyDescent="0.2"/>
    <row r="6" spans="1:9" ht="14.25" customHeight="1" x14ac:dyDescent="0.25">
      <c r="A6" s="3" t="s">
        <v>123</v>
      </c>
      <c r="B6" s="3"/>
      <c r="C6" s="3">
        <v>2014</v>
      </c>
      <c r="D6" s="3">
        <v>2015</v>
      </c>
      <c r="E6" s="3">
        <v>2016</v>
      </c>
      <c r="F6" s="3">
        <v>2017</v>
      </c>
      <c r="G6" s="3">
        <v>2018</v>
      </c>
      <c r="H6" s="3">
        <v>2019</v>
      </c>
      <c r="I6" s="3">
        <v>2020</v>
      </c>
    </row>
    <row r="7" spans="1:9" ht="14.25" customHeight="1" x14ac:dyDescent="0.2">
      <c r="A7" s="28" t="s">
        <v>5</v>
      </c>
      <c r="B7" s="5" t="s">
        <v>6</v>
      </c>
      <c r="C7" s="20">
        <v>4506.2749999999996</v>
      </c>
      <c r="D7" s="20">
        <v>3891.0619999999999</v>
      </c>
      <c r="E7" s="20">
        <v>4053.4789999999998</v>
      </c>
      <c r="F7" s="20">
        <v>4673.491</v>
      </c>
      <c r="G7" s="20">
        <v>6272.049</v>
      </c>
      <c r="H7" s="20">
        <v>6789.6130000000003</v>
      </c>
      <c r="I7" s="20">
        <v>7110.6378266334996</v>
      </c>
    </row>
    <row r="8" spans="1:9" ht="14.25" customHeight="1" x14ac:dyDescent="0.2">
      <c r="A8" s="28" t="s">
        <v>13</v>
      </c>
      <c r="B8" s="5" t="s">
        <v>14</v>
      </c>
      <c r="C8" s="20">
        <v>3286.7109999999998</v>
      </c>
      <c r="D8" s="20">
        <v>2969.0569999999998</v>
      </c>
      <c r="E8" s="20">
        <v>3125.8939999999998</v>
      </c>
      <c r="F8" s="20">
        <v>3567.5340000000001</v>
      </c>
      <c r="G8" s="20">
        <v>4194.7510000000002</v>
      </c>
      <c r="H8" s="20">
        <v>4609.9960000000001</v>
      </c>
      <c r="I8" s="20">
        <v>4972.6530000000002</v>
      </c>
    </row>
    <row r="9" spans="1:9" ht="14.25" customHeight="1" x14ac:dyDescent="0.2">
      <c r="A9" s="28" t="s">
        <v>7</v>
      </c>
      <c r="B9" s="5" t="s">
        <v>8</v>
      </c>
      <c r="C9" s="20">
        <v>2113.645</v>
      </c>
      <c r="D9" s="20">
        <v>2358.8240000000001</v>
      </c>
      <c r="E9" s="20">
        <v>2782.7539999999999</v>
      </c>
      <c r="F9" s="20">
        <v>4304.085</v>
      </c>
      <c r="G9" s="20">
        <v>6851.8980000000001</v>
      </c>
      <c r="H9" s="20">
        <v>5447.3630000000003</v>
      </c>
      <c r="I9" s="20">
        <v>5941.3395768905002</v>
      </c>
    </row>
    <row r="10" spans="1:9" ht="14.25" customHeight="1" x14ac:dyDescent="0.2">
      <c r="A10" s="28" t="s">
        <v>9</v>
      </c>
      <c r="B10" s="5" t="s">
        <v>10</v>
      </c>
      <c r="C10" s="20">
        <v>1658.8</v>
      </c>
      <c r="D10" s="20">
        <v>1491.8</v>
      </c>
      <c r="E10" s="20">
        <v>1705.9</v>
      </c>
      <c r="F10" s="20">
        <v>1978.4</v>
      </c>
      <c r="G10" s="20">
        <v>2027.3</v>
      </c>
      <c r="H10" s="20">
        <v>2149.1999999999998</v>
      </c>
      <c r="I10" s="20" t="s">
        <v>168</v>
      </c>
    </row>
    <row r="11" spans="1:9" ht="14.25" customHeight="1" x14ac:dyDescent="0.2">
      <c r="A11" s="28" t="s">
        <v>3</v>
      </c>
      <c r="B11" s="5" t="s">
        <v>4</v>
      </c>
      <c r="C11" s="20">
        <v>10258.018</v>
      </c>
      <c r="D11" s="20">
        <v>9751.6200000000008</v>
      </c>
      <c r="E11" s="20">
        <v>9782.1460000000006</v>
      </c>
      <c r="F11" s="20">
        <v>10882.671</v>
      </c>
      <c r="G11" s="20">
        <v>11027.635</v>
      </c>
      <c r="H11" s="20">
        <v>11093.769</v>
      </c>
      <c r="I11" s="20">
        <v>11921.847111990501</v>
      </c>
    </row>
    <row r="12" spans="1:9" ht="14.25" customHeight="1" x14ac:dyDescent="0.2">
      <c r="A12" s="28" t="s">
        <v>11</v>
      </c>
      <c r="B12" s="5" t="s">
        <v>12</v>
      </c>
      <c r="C12" s="20">
        <v>15593.278</v>
      </c>
      <c r="D12" s="20">
        <v>48228.639000000003</v>
      </c>
      <c r="E12" s="20">
        <v>13915.433000000001</v>
      </c>
      <c r="F12" s="20">
        <v>15154.786</v>
      </c>
      <c r="G12" s="20">
        <v>16091.686</v>
      </c>
      <c r="H12" s="20">
        <v>17284.687000000002</v>
      </c>
      <c r="I12" s="20">
        <v>10705.264375144499</v>
      </c>
    </row>
    <row r="13" spans="1:9" ht="14.25" customHeight="1" x14ac:dyDescent="0.2">
      <c r="A13" s="28" t="s">
        <v>1</v>
      </c>
      <c r="B13" s="5" t="s">
        <v>2</v>
      </c>
      <c r="C13" s="20">
        <v>1337.8</v>
      </c>
      <c r="D13" s="20">
        <v>993.01400000000001</v>
      </c>
      <c r="E13" s="20">
        <v>1029.42</v>
      </c>
      <c r="F13" s="20">
        <v>1018.973</v>
      </c>
      <c r="G13" s="20">
        <v>1184.4970000000001</v>
      </c>
      <c r="H13" s="20">
        <v>1108.28</v>
      </c>
      <c r="I13" s="20">
        <v>1203.9080045247999</v>
      </c>
    </row>
    <row r="14" spans="1:9" ht="14.25" customHeight="1" x14ac:dyDescent="0.2">
      <c r="A14" s="28" t="s">
        <v>15</v>
      </c>
      <c r="B14" s="5" t="s">
        <v>16</v>
      </c>
      <c r="C14" s="20">
        <v>7218.82</v>
      </c>
      <c r="D14" s="20">
        <v>6546.0209999999997</v>
      </c>
      <c r="E14" s="20">
        <v>6237.9560000000001</v>
      </c>
      <c r="F14" s="20">
        <v>7142.8710000000001</v>
      </c>
      <c r="G14" s="20">
        <v>8343.8719999999903</v>
      </c>
      <c r="H14" s="20">
        <v>9023.3529999999901</v>
      </c>
      <c r="I14" s="20">
        <v>10202.749866018199</v>
      </c>
    </row>
    <row r="15" spans="1:9" ht="14.25" customHeight="1" x14ac:dyDescent="0.2">
      <c r="A15" s="20" t="s">
        <v>124</v>
      </c>
      <c r="B15" s="5" t="s">
        <v>18</v>
      </c>
      <c r="C15" s="20">
        <v>2837.5140000000001</v>
      </c>
      <c r="D15" s="20">
        <v>2805.384</v>
      </c>
      <c r="E15" s="20">
        <v>3135.413</v>
      </c>
      <c r="F15" s="20">
        <v>3639.0259999999998</v>
      </c>
      <c r="G15" s="20">
        <v>4499.7039999999997</v>
      </c>
      <c r="H15" s="20">
        <v>4598.6210000000001</v>
      </c>
      <c r="I15" s="20">
        <v>5399.4750190754003</v>
      </c>
    </row>
    <row r="16" spans="1:9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autoFilter ref="A6:I14"/>
  <pageMargins left="0.7" right="0.7" top="0.75" bottom="0.75" header="0" footer="0"/>
  <pageSetup orientation="landscape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Z1000"/>
  <sheetViews>
    <sheetView showGridLines="0" topLeftCell="A2" workbookViewId="0"/>
  </sheetViews>
  <sheetFormatPr defaultColWidth="12.625" defaultRowHeight="15" customHeight="1" x14ac:dyDescent="0.2"/>
  <cols>
    <col min="1" max="2" width="24" customWidth="1"/>
    <col min="3" max="3" width="2.125" customWidth="1"/>
    <col min="4" max="26" width="8.625" customWidth="1"/>
  </cols>
  <sheetData>
    <row r="1" spans="1:26" ht="12.75" hidden="1" customHeight="1" x14ac:dyDescent="0.2">
      <c r="A1" s="105" t="e">
        <f ca="1">DotStatQuery(C1)</f>
        <v>#NAME?</v>
      </c>
      <c r="B1" s="105"/>
      <c r="C1" s="105" t="s">
        <v>169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6" ht="12.75" customHeight="1" x14ac:dyDescent="0.2">
      <c r="A2" s="106" t="s">
        <v>170</v>
      </c>
      <c r="B2" s="107"/>
      <c r="C2" s="91"/>
      <c r="D2" s="91"/>
      <c r="E2" s="99" t="s">
        <v>94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ht="12.75" customHeight="1" x14ac:dyDescent="0.2">
      <c r="A3" s="170" t="s">
        <v>171</v>
      </c>
      <c r="B3" s="171"/>
      <c r="C3" s="172"/>
      <c r="D3" s="174" t="s">
        <v>172</v>
      </c>
      <c r="E3" s="171"/>
      <c r="F3" s="171"/>
      <c r="G3" s="171"/>
      <c r="H3" s="171"/>
      <c r="I3" s="171"/>
      <c r="J3" s="172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ht="12.75" customHeight="1" x14ac:dyDescent="0.2">
      <c r="A4" s="170" t="s">
        <v>173</v>
      </c>
      <c r="B4" s="171"/>
      <c r="C4" s="172"/>
      <c r="D4" s="174" t="s">
        <v>174</v>
      </c>
      <c r="E4" s="171"/>
      <c r="F4" s="171"/>
      <c r="G4" s="171"/>
      <c r="H4" s="171"/>
      <c r="I4" s="171"/>
      <c r="J4" s="172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 ht="12.75" customHeight="1" x14ac:dyDescent="0.2">
      <c r="A5" s="170" t="s">
        <v>175</v>
      </c>
      <c r="B5" s="171"/>
      <c r="C5" s="172"/>
      <c r="D5" s="174" t="s">
        <v>176</v>
      </c>
      <c r="E5" s="171"/>
      <c r="F5" s="171"/>
      <c r="G5" s="171"/>
      <c r="H5" s="171"/>
      <c r="I5" s="171"/>
      <c r="J5" s="172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</row>
    <row r="6" spans="1:26" ht="12.75" customHeight="1" x14ac:dyDescent="0.2">
      <c r="A6" s="170" t="s">
        <v>177</v>
      </c>
      <c r="B6" s="171"/>
      <c r="C6" s="172"/>
      <c r="D6" s="174" t="s">
        <v>178</v>
      </c>
      <c r="E6" s="171"/>
      <c r="F6" s="171"/>
      <c r="G6" s="171"/>
      <c r="H6" s="171"/>
      <c r="I6" s="171"/>
      <c r="J6" s="172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</row>
    <row r="7" spans="1:26" ht="12.75" customHeight="1" x14ac:dyDescent="0.2">
      <c r="A7" s="170" t="s">
        <v>179</v>
      </c>
      <c r="B7" s="171"/>
      <c r="C7" s="172"/>
      <c r="D7" s="174" t="s">
        <v>180</v>
      </c>
      <c r="E7" s="171"/>
      <c r="F7" s="171"/>
      <c r="G7" s="171"/>
      <c r="H7" s="171"/>
      <c r="I7" s="171"/>
      <c r="J7" s="172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</row>
    <row r="8" spans="1:26" ht="12.75" customHeight="1" x14ac:dyDescent="0.2">
      <c r="A8" s="170" t="s">
        <v>181</v>
      </c>
      <c r="B8" s="171"/>
      <c r="C8" s="172"/>
      <c r="D8" s="174" t="s">
        <v>182</v>
      </c>
      <c r="E8" s="171"/>
      <c r="F8" s="171"/>
      <c r="G8" s="171"/>
      <c r="H8" s="171"/>
      <c r="I8" s="171"/>
      <c r="J8" s="172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</row>
    <row r="9" spans="1:26" ht="12.75" customHeight="1" x14ac:dyDescent="0.2">
      <c r="A9" s="173" t="s">
        <v>66</v>
      </c>
      <c r="B9" s="171"/>
      <c r="C9" s="172"/>
      <c r="D9" s="108" t="s">
        <v>67</v>
      </c>
      <c r="E9" s="108" t="s">
        <v>68</v>
      </c>
      <c r="F9" s="108" t="s">
        <v>69</v>
      </c>
      <c r="G9" s="108" t="s">
        <v>70</v>
      </c>
      <c r="H9" s="108" t="s">
        <v>71</v>
      </c>
      <c r="I9" s="108" t="s">
        <v>72</v>
      </c>
      <c r="J9" s="108" t="s">
        <v>73</v>
      </c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</row>
    <row r="10" spans="1:26" ht="12.75" customHeight="1" x14ac:dyDescent="0.25">
      <c r="A10" s="109" t="s">
        <v>74</v>
      </c>
      <c r="B10" s="109"/>
      <c r="C10" s="110" t="s">
        <v>183</v>
      </c>
      <c r="D10" s="110" t="s">
        <v>183</v>
      </c>
      <c r="E10" s="110" t="s">
        <v>183</v>
      </c>
      <c r="F10" s="110" t="s">
        <v>183</v>
      </c>
      <c r="G10" s="110" t="s">
        <v>183</v>
      </c>
      <c r="H10" s="110" t="s">
        <v>183</v>
      </c>
      <c r="I10" s="110" t="s">
        <v>183</v>
      </c>
      <c r="J10" s="110" t="s">
        <v>183</v>
      </c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</row>
    <row r="11" spans="1:26" ht="12.75" customHeight="1" x14ac:dyDescent="0.25">
      <c r="A11" s="111" t="s">
        <v>75</v>
      </c>
      <c r="B11" s="112" t="s">
        <v>6</v>
      </c>
      <c r="C11" s="110" t="s">
        <v>183</v>
      </c>
      <c r="D11" s="113">
        <v>9061126.1329999994</v>
      </c>
      <c r="E11" s="113">
        <v>8000523.6540000001</v>
      </c>
      <c r="F11" s="113">
        <v>8101544.6550000003</v>
      </c>
      <c r="G11" s="113">
        <v>8706337.8129999992</v>
      </c>
      <c r="H11" s="113">
        <v>9682135.2139999997</v>
      </c>
      <c r="I11" s="113">
        <v>9242653.9910000004</v>
      </c>
      <c r="J11" s="113">
        <v>9023816.8269999996</v>
      </c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</row>
    <row r="12" spans="1:26" ht="12.75" customHeight="1" x14ac:dyDescent="0.25">
      <c r="A12" s="114" t="s">
        <v>76</v>
      </c>
      <c r="B12" s="112" t="s">
        <v>14</v>
      </c>
      <c r="C12" s="110" t="s">
        <v>183</v>
      </c>
      <c r="D12" s="115">
        <v>4789612.017</v>
      </c>
      <c r="E12" s="115">
        <v>4147751.5269999998</v>
      </c>
      <c r="F12" s="115">
        <v>4407735.2070000004</v>
      </c>
      <c r="G12" s="115">
        <v>4956443.017</v>
      </c>
      <c r="H12" s="115">
        <v>5746604.3430000003</v>
      </c>
      <c r="I12" s="115">
        <v>5206378.2130000005</v>
      </c>
      <c r="J12" s="115">
        <v>4838999.358</v>
      </c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</row>
    <row r="13" spans="1:26" ht="12.75" customHeight="1" x14ac:dyDescent="0.25">
      <c r="A13" s="114" t="s">
        <v>77</v>
      </c>
      <c r="B13" s="112" t="s">
        <v>8</v>
      </c>
      <c r="C13" s="110" t="s">
        <v>183</v>
      </c>
      <c r="D13" s="115">
        <v>6778710.8119999999</v>
      </c>
      <c r="E13" s="115">
        <v>6995120.7810000004</v>
      </c>
      <c r="F13" s="115">
        <v>6650723.1789999995</v>
      </c>
      <c r="G13" s="115">
        <v>6682501.7939999998</v>
      </c>
      <c r="H13" s="115">
        <v>8657891.9140000008</v>
      </c>
      <c r="I13" s="115">
        <v>9857103.8680000007</v>
      </c>
      <c r="J13" s="115">
        <v>9910591.0969999991</v>
      </c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</row>
    <row r="14" spans="1:26" ht="12.75" customHeight="1" x14ac:dyDescent="0.25">
      <c r="A14" s="111" t="s">
        <v>78</v>
      </c>
      <c r="B14" s="112" t="s">
        <v>10</v>
      </c>
      <c r="C14" s="110" t="s">
        <v>183</v>
      </c>
      <c r="D14" s="113">
        <v>6509701</v>
      </c>
      <c r="E14" s="113">
        <v>7113808</v>
      </c>
      <c r="F14" s="113">
        <v>7156999</v>
      </c>
      <c r="G14" s="113">
        <v>6181664</v>
      </c>
      <c r="H14" s="113">
        <v>6804603</v>
      </c>
      <c r="I14" s="113">
        <v>6722192</v>
      </c>
      <c r="J14" s="113">
        <v>7274931</v>
      </c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</row>
    <row r="15" spans="1:26" ht="12.75" customHeight="1" x14ac:dyDescent="0.25">
      <c r="A15" s="114" t="s">
        <v>79</v>
      </c>
      <c r="B15" s="112" t="s">
        <v>4</v>
      </c>
      <c r="C15" s="110" t="s">
        <v>183</v>
      </c>
      <c r="D15" s="115">
        <v>22785907.655999999</v>
      </c>
      <c r="E15" s="115">
        <v>21338457.346999999</v>
      </c>
      <c r="F15" s="115">
        <v>21072022.708000001</v>
      </c>
      <c r="G15" s="115">
        <v>23092816.348999999</v>
      </c>
      <c r="H15" s="115">
        <v>24813689.077</v>
      </c>
      <c r="I15" s="115">
        <v>23226634.221000001</v>
      </c>
      <c r="J15" s="115">
        <v>23773212.416000001</v>
      </c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</row>
    <row r="16" spans="1:26" ht="12.75" customHeight="1" x14ac:dyDescent="0.25">
      <c r="A16" s="114" t="s">
        <v>80</v>
      </c>
      <c r="B16" s="112" t="s">
        <v>12</v>
      </c>
      <c r="C16" s="110" t="s">
        <v>183</v>
      </c>
      <c r="D16" s="113">
        <v>65565269.913000003</v>
      </c>
      <c r="E16" s="113">
        <v>53961483.851000004</v>
      </c>
      <c r="F16" s="113">
        <v>54162182.588</v>
      </c>
      <c r="G16" s="113">
        <v>62580346.615999997</v>
      </c>
      <c r="H16" s="113">
        <v>68714460.983999997</v>
      </c>
      <c r="I16" s="113">
        <v>69703495.361000001</v>
      </c>
      <c r="J16" s="113">
        <v>72223631.091999993</v>
      </c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</row>
    <row r="17" spans="1:26" ht="12.75" customHeight="1" x14ac:dyDescent="0.25">
      <c r="A17" s="114" t="s">
        <v>81</v>
      </c>
      <c r="B17" s="112" t="s">
        <v>2</v>
      </c>
      <c r="C17" s="110" t="s">
        <v>183</v>
      </c>
      <c r="D17" s="113">
        <v>3669435.0619999999</v>
      </c>
      <c r="E17" s="113">
        <v>3305072.9180000001</v>
      </c>
      <c r="F17" s="113">
        <v>3742400.375</v>
      </c>
      <c r="G17" s="113">
        <v>4441401.5710000005</v>
      </c>
      <c r="H17" s="113">
        <v>5344660.1440000003</v>
      </c>
      <c r="I17" s="113">
        <v>5493978.8949999996</v>
      </c>
      <c r="J17" s="113">
        <v>5369830.4400000004</v>
      </c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</row>
    <row r="18" spans="1:26" ht="12.75" customHeight="1" x14ac:dyDescent="0.25">
      <c r="A18" s="114" t="s">
        <v>82</v>
      </c>
      <c r="B18" s="112" t="s">
        <v>16</v>
      </c>
      <c r="C18" s="110" t="s">
        <v>183</v>
      </c>
      <c r="D18" s="113">
        <v>16040991.692</v>
      </c>
      <c r="E18" s="113">
        <v>14000571.540999999</v>
      </c>
      <c r="F18" s="113">
        <v>13799997.513</v>
      </c>
      <c r="G18" s="113">
        <v>14233981.297</v>
      </c>
      <c r="H18" s="113">
        <v>15587664.188999999</v>
      </c>
      <c r="I18" s="113">
        <v>14296289.999</v>
      </c>
      <c r="J18" s="113">
        <v>15141980.905999999</v>
      </c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</row>
    <row r="19" spans="1:26" ht="12.75" customHeight="1" x14ac:dyDescent="0.25">
      <c r="A19" s="116" t="s">
        <v>83</v>
      </c>
      <c r="B19" s="5" t="s">
        <v>18</v>
      </c>
      <c r="C19" s="110" t="s">
        <v>183</v>
      </c>
      <c r="D19" s="115">
        <v>19238374.489</v>
      </c>
      <c r="E19" s="115">
        <v>18571818.75</v>
      </c>
      <c r="F19" s="115">
        <v>17418706.52</v>
      </c>
      <c r="G19" s="115">
        <v>19738886.002</v>
      </c>
      <c r="H19" s="115">
        <v>22803234.66</v>
      </c>
      <c r="I19" s="115">
        <v>20593841.669</v>
      </c>
      <c r="J19" s="115">
        <v>25742107.471000001</v>
      </c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</row>
    <row r="20" spans="1:26" ht="12.75" customHeight="1" x14ac:dyDescent="0.2">
      <c r="A20" s="117" t="s">
        <v>184</v>
      </c>
      <c r="B20" s="118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</row>
    <row r="21" spans="1:26" ht="12.75" customHeight="1" x14ac:dyDescent="0.2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</row>
    <row r="22" spans="1:26" ht="12.75" customHeight="1" x14ac:dyDescent="0.2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</row>
    <row r="23" spans="1:26" ht="12.75" customHeight="1" x14ac:dyDescent="0.2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</row>
    <row r="24" spans="1:26" ht="12.75" customHeight="1" x14ac:dyDescent="0.2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</row>
    <row r="25" spans="1:26" ht="12.75" customHeight="1" x14ac:dyDescent="0.2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</row>
    <row r="26" spans="1:26" ht="12.75" customHeight="1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</row>
    <row r="27" spans="1:26" ht="12.75" customHeight="1" x14ac:dyDescent="0.2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</row>
    <row r="28" spans="1:26" ht="12.75" customHeight="1" x14ac:dyDescent="0.2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</row>
    <row r="29" spans="1:26" ht="12.75" customHeight="1" x14ac:dyDescent="0.2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</row>
    <row r="30" spans="1:26" ht="12.75" customHeight="1" x14ac:dyDescent="0.2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</row>
    <row r="31" spans="1:26" ht="12.75" customHeight="1" x14ac:dyDescent="0.2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</row>
    <row r="32" spans="1:26" ht="12.75" customHeight="1" x14ac:dyDescent="0.2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</row>
    <row r="33" spans="1:26" ht="12.75" customHeight="1" x14ac:dyDescent="0.2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</row>
    <row r="34" spans="1:26" ht="12.75" customHeight="1" x14ac:dyDescent="0.2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</row>
    <row r="35" spans="1:26" ht="12.75" customHeight="1" x14ac:dyDescent="0.2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</row>
    <row r="36" spans="1:26" ht="12.75" customHeight="1" x14ac:dyDescent="0.2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</row>
    <row r="37" spans="1:26" ht="12.75" customHeight="1" x14ac:dyDescent="0.2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</row>
    <row r="38" spans="1:26" ht="12.75" customHeight="1" x14ac:dyDescent="0.2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</row>
    <row r="39" spans="1:26" ht="12.75" customHeight="1" x14ac:dyDescent="0.2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</row>
    <row r="40" spans="1:26" ht="12.75" customHeight="1" x14ac:dyDescent="0.2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</row>
    <row r="41" spans="1:26" ht="12.75" customHeight="1" x14ac:dyDescent="0.2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</row>
    <row r="42" spans="1:26" ht="12.75" customHeight="1" x14ac:dyDescent="0.2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</row>
    <row r="43" spans="1:26" ht="12.75" customHeight="1" x14ac:dyDescent="0.2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</row>
    <row r="44" spans="1:26" ht="12.75" customHeight="1" x14ac:dyDescent="0.2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</row>
    <row r="45" spans="1:26" ht="12.75" customHeight="1" x14ac:dyDescent="0.2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</row>
    <row r="46" spans="1:26" ht="12.75" customHeight="1" x14ac:dyDescent="0.2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</row>
    <row r="47" spans="1:26" ht="12.75" customHeight="1" x14ac:dyDescent="0.2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</row>
    <row r="48" spans="1:26" ht="12.75" customHeight="1" x14ac:dyDescent="0.2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</row>
    <row r="49" spans="1:26" ht="12.75" customHeight="1" x14ac:dyDescent="0.2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</row>
    <row r="50" spans="1:26" ht="12.75" customHeight="1" x14ac:dyDescent="0.2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</row>
    <row r="51" spans="1:26" ht="12.75" customHeight="1" x14ac:dyDescent="0.2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</row>
    <row r="52" spans="1:26" ht="12.75" customHeight="1" x14ac:dyDescent="0.2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</row>
    <row r="53" spans="1:26" ht="12.75" customHeight="1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</row>
    <row r="54" spans="1:26" ht="12.75" customHeight="1" x14ac:dyDescent="0.2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</row>
    <row r="55" spans="1:26" ht="12.75" customHeight="1" x14ac:dyDescent="0.2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</row>
    <row r="56" spans="1:26" ht="12.75" customHeight="1" x14ac:dyDescent="0.2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</row>
    <row r="57" spans="1:26" ht="12.75" customHeight="1" x14ac:dyDescent="0.2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</row>
    <row r="58" spans="1:26" ht="12.75" customHeight="1" x14ac:dyDescent="0.2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</row>
    <row r="59" spans="1:26" ht="12.75" customHeight="1" x14ac:dyDescent="0.2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</row>
    <row r="60" spans="1:26" ht="12.75" customHeight="1" x14ac:dyDescent="0.2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</row>
    <row r="61" spans="1:26" ht="12.75" customHeight="1" x14ac:dyDescent="0.2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</row>
    <row r="62" spans="1:26" ht="12.75" customHeight="1" x14ac:dyDescent="0.2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</row>
    <row r="63" spans="1:26" ht="12.75" customHeight="1" x14ac:dyDescent="0.2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</row>
    <row r="64" spans="1:26" ht="12.75" customHeight="1" x14ac:dyDescent="0.2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</row>
    <row r="65" spans="1:26" ht="12.75" customHeight="1" x14ac:dyDescent="0.2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</row>
    <row r="66" spans="1:26" ht="12.75" customHeight="1" x14ac:dyDescent="0.2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</row>
    <row r="67" spans="1:26" ht="12.75" customHeight="1" x14ac:dyDescent="0.2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</row>
    <row r="68" spans="1:26" ht="12.75" customHeight="1" x14ac:dyDescent="0.2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</row>
    <row r="69" spans="1:26" ht="12.75" customHeight="1" x14ac:dyDescent="0.2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</row>
    <row r="70" spans="1:26" ht="12.75" customHeight="1" x14ac:dyDescent="0.2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</row>
    <row r="71" spans="1:26" ht="12.75" customHeight="1" x14ac:dyDescent="0.2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</row>
    <row r="72" spans="1:26" ht="12.75" customHeight="1" x14ac:dyDescent="0.2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</row>
    <row r="73" spans="1:26" ht="12.75" customHeight="1" x14ac:dyDescent="0.2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</row>
    <row r="74" spans="1:26" ht="12.75" customHeight="1" x14ac:dyDescent="0.2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</row>
    <row r="75" spans="1:26" ht="12.75" customHeight="1" x14ac:dyDescent="0.2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</row>
    <row r="76" spans="1:26" ht="12.75" customHeight="1" x14ac:dyDescent="0.2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</row>
    <row r="77" spans="1:26" ht="12.75" customHeight="1" x14ac:dyDescent="0.2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</row>
    <row r="78" spans="1:26" ht="12.75" customHeight="1" x14ac:dyDescent="0.2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</row>
    <row r="79" spans="1:26" ht="12.75" customHeight="1" x14ac:dyDescent="0.2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</row>
    <row r="80" spans="1:26" ht="12.75" customHeight="1" x14ac:dyDescent="0.2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</row>
    <row r="81" spans="1:26" ht="12.75" customHeight="1" x14ac:dyDescent="0.2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</row>
    <row r="82" spans="1:26" ht="12.75" customHeight="1" x14ac:dyDescent="0.2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</row>
    <row r="83" spans="1:26" ht="12.75" customHeight="1" x14ac:dyDescent="0.2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</row>
    <row r="84" spans="1:26" ht="12.75" customHeight="1" x14ac:dyDescent="0.2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</row>
    <row r="85" spans="1:26" ht="12.75" customHeight="1" x14ac:dyDescent="0.2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</row>
    <row r="86" spans="1:26" ht="12.75" customHeight="1" x14ac:dyDescent="0.2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</row>
    <row r="87" spans="1:26" ht="12.75" customHeight="1" x14ac:dyDescent="0.2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</row>
    <row r="88" spans="1:26" ht="12.75" customHeight="1" x14ac:dyDescent="0.2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</row>
    <row r="89" spans="1:26" ht="12.75" customHeight="1" x14ac:dyDescent="0.2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</row>
    <row r="90" spans="1:26" ht="12.75" customHeight="1" x14ac:dyDescent="0.2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</row>
    <row r="91" spans="1:26" ht="12.75" customHeight="1" x14ac:dyDescent="0.2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</row>
    <row r="92" spans="1:26" ht="12.75" customHeight="1" x14ac:dyDescent="0.2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</row>
    <row r="93" spans="1:26" ht="12.75" customHeight="1" x14ac:dyDescent="0.2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</row>
    <row r="94" spans="1:26" ht="12.75" customHeight="1" x14ac:dyDescent="0.2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</row>
    <row r="95" spans="1:26" ht="12.75" customHeight="1" x14ac:dyDescent="0.2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</row>
    <row r="96" spans="1:26" ht="12.75" customHeight="1" x14ac:dyDescent="0.2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</row>
    <row r="97" spans="1:26" ht="12.75" customHeight="1" x14ac:dyDescent="0.2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</row>
    <row r="98" spans="1:26" ht="12.75" customHeight="1" x14ac:dyDescent="0.2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</row>
    <row r="99" spans="1:26" ht="12.75" customHeight="1" x14ac:dyDescent="0.2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</row>
    <row r="100" spans="1:26" ht="12.75" customHeight="1" x14ac:dyDescent="0.2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</row>
    <row r="101" spans="1:26" ht="12.75" customHeight="1" x14ac:dyDescent="0.2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</row>
    <row r="102" spans="1:26" ht="12.75" customHeight="1" x14ac:dyDescent="0.2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</row>
    <row r="103" spans="1:26" ht="12.75" customHeight="1" x14ac:dyDescent="0.2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</row>
    <row r="104" spans="1:26" ht="12.75" customHeight="1" x14ac:dyDescent="0.2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</row>
    <row r="105" spans="1:26" ht="12.75" customHeight="1" x14ac:dyDescent="0.2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</row>
    <row r="106" spans="1:26" ht="12.75" customHeight="1" x14ac:dyDescent="0.2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</row>
    <row r="107" spans="1:26" ht="12.75" customHeight="1" x14ac:dyDescent="0.2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</row>
    <row r="108" spans="1:26" ht="12.75" customHeight="1" x14ac:dyDescent="0.2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</row>
    <row r="109" spans="1:26" ht="12.75" customHeight="1" x14ac:dyDescent="0.2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</row>
    <row r="110" spans="1:26" ht="12.75" customHeight="1" x14ac:dyDescent="0.2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</row>
    <row r="111" spans="1:26" ht="12.75" customHeight="1" x14ac:dyDescent="0.2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</row>
    <row r="112" spans="1:26" ht="12.75" customHeight="1" x14ac:dyDescent="0.2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</row>
    <row r="113" spans="1:26" ht="12.75" customHeight="1" x14ac:dyDescent="0.2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</row>
    <row r="114" spans="1:26" ht="12.75" customHeight="1" x14ac:dyDescent="0.2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</row>
    <row r="115" spans="1:26" ht="12.75" customHeight="1" x14ac:dyDescent="0.2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</row>
    <row r="116" spans="1:26" ht="12.75" customHeight="1" x14ac:dyDescent="0.2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</row>
    <row r="117" spans="1:26" ht="12.75" customHeight="1" x14ac:dyDescent="0.2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</row>
    <row r="118" spans="1:26" ht="12.75" customHeight="1" x14ac:dyDescent="0.2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</row>
    <row r="119" spans="1:26" ht="12.75" customHeight="1" x14ac:dyDescent="0.2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</row>
    <row r="120" spans="1:26" ht="12.75" customHeight="1" x14ac:dyDescent="0.2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</row>
    <row r="121" spans="1:26" ht="12.75" customHeight="1" x14ac:dyDescent="0.2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</row>
    <row r="122" spans="1:26" ht="12.75" customHeight="1" x14ac:dyDescent="0.2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</row>
    <row r="123" spans="1:26" ht="12.75" customHeight="1" x14ac:dyDescent="0.2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</row>
    <row r="124" spans="1:26" ht="12.75" customHeight="1" x14ac:dyDescent="0.2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</row>
    <row r="125" spans="1:26" ht="12.75" customHeight="1" x14ac:dyDescent="0.2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</row>
    <row r="126" spans="1:26" ht="12.75" customHeight="1" x14ac:dyDescent="0.2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</row>
    <row r="127" spans="1:26" ht="12.75" customHeight="1" x14ac:dyDescent="0.2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</row>
    <row r="128" spans="1:26" ht="12.75" customHeight="1" x14ac:dyDescent="0.2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</row>
    <row r="129" spans="1:26" ht="12.75" customHeight="1" x14ac:dyDescent="0.2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</row>
    <row r="130" spans="1:26" ht="12.75" customHeight="1" x14ac:dyDescent="0.2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</row>
    <row r="131" spans="1:26" ht="12.75" customHeight="1" x14ac:dyDescent="0.2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</row>
    <row r="132" spans="1:26" ht="12.75" customHeight="1" x14ac:dyDescent="0.2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</row>
    <row r="133" spans="1:26" ht="12.75" customHeight="1" x14ac:dyDescent="0.2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</row>
    <row r="134" spans="1:26" ht="12.75" customHeight="1" x14ac:dyDescent="0.2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</row>
    <row r="135" spans="1:26" ht="12.75" customHeight="1" x14ac:dyDescent="0.2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</row>
    <row r="136" spans="1:26" ht="12.75" customHeight="1" x14ac:dyDescent="0.2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</row>
    <row r="137" spans="1:26" ht="12.75" customHeight="1" x14ac:dyDescent="0.2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</row>
    <row r="138" spans="1:26" ht="12.75" customHeight="1" x14ac:dyDescent="0.2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</row>
    <row r="139" spans="1:26" ht="12.75" customHeight="1" x14ac:dyDescent="0.2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</row>
    <row r="140" spans="1:26" ht="12.75" customHeight="1" x14ac:dyDescent="0.2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</row>
    <row r="141" spans="1:26" ht="12.75" customHeight="1" x14ac:dyDescent="0.2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</row>
    <row r="142" spans="1:26" ht="12.75" customHeight="1" x14ac:dyDescent="0.2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</row>
    <row r="143" spans="1:26" ht="12.75" customHeight="1" x14ac:dyDescent="0.2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</row>
    <row r="144" spans="1:26" ht="12.75" customHeight="1" x14ac:dyDescent="0.2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</row>
    <row r="145" spans="1:26" ht="12.75" customHeight="1" x14ac:dyDescent="0.2">
      <c r="A145" s="91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</row>
    <row r="146" spans="1:26" ht="12.75" customHeight="1" x14ac:dyDescent="0.2">
      <c r="A146" s="91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</row>
    <row r="147" spans="1:26" ht="12.75" customHeight="1" x14ac:dyDescent="0.2">
      <c r="A147" s="91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</row>
    <row r="148" spans="1:26" ht="12.75" customHeight="1" x14ac:dyDescent="0.2">
      <c r="A148" s="91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</row>
    <row r="149" spans="1:26" ht="12.75" customHeight="1" x14ac:dyDescent="0.2">
      <c r="A149" s="91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</row>
    <row r="150" spans="1:26" ht="12.75" customHeight="1" x14ac:dyDescent="0.2">
      <c r="A150" s="91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</row>
    <row r="151" spans="1:26" ht="12.75" customHeight="1" x14ac:dyDescent="0.2">
      <c r="A151" s="91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</row>
    <row r="152" spans="1:26" ht="12.75" customHeight="1" x14ac:dyDescent="0.2">
      <c r="A152" s="91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</row>
    <row r="153" spans="1:26" ht="12.75" customHeight="1" x14ac:dyDescent="0.2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</row>
    <row r="154" spans="1:26" ht="12.75" customHeight="1" x14ac:dyDescent="0.2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</row>
    <row r="155" spans="1:26" ht="12.75" customHeight="1" x14ac:dyDescent="0.2">
      <c r="A155" s="91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</row>
    <row r="156" spans="1:26" ht="12.75" customHeight="1" x14ac:dyDescent="0.2">
      <c r="A156" s="91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</row>
    <row r="157" spans="1:26" ht="12.75" customHeight="1" x14ac:dyDescent="0.2">
      <c r="A157" s="91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</row>
    <row r="158" spans="1:26" ht="12.75" customHeight="1" x14ac:dyDescent="0.2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</row>
    <row r="159" spans="1:26" ht="12.75" customHeight="1" x14ac:dyDescent="0.2">
      <c r="A159" s="91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</row>
    <row r="160" spans="1:26" ht="12.75" customHeight="1" x14ac:dyDescent="0.2">
      <c r="A160" s="91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</row>
    <row r="161" spans="1:26" ht="12.75" customHeight="1" x14ac:dyDescent="0.2">
      <c r="A161" s="91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</row>
    <row r="162" spans="1:26" ht="12.75" customHeight="1" x14ac:dyDescent="0.2">
      <c r="A162" s="91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</row>
    <row r="163" spans="1:26" ht="12.75" customHeight="1" x14ac:dyDescent="0.2">
      <c r="A163" s="91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</row>
    <row r="164" spans="1:26" ht="12.75" customHeight="1" x14ac:dyDescent="0.2">
      <c r="A164" s="91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</row>
    <row r="165" spans="1:26" ht="12.75" customHeight="1" x14ac:dyDescent="0.2">
      <c r="A165" s="91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</row>
    <row r="166" spans="1:26" ht="12.75" customHeight="1" x14ac:dyDescent="0.2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</row>
    <row r="167" spans="1:26" ht="12.75" customHeight="1" x14ac:dyDescent="0.2">
      <c r="A167" s="91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</row>
    <row r="168" spans="1:26" ht="12.75" customHeight="1" x14ac:dyDescent="0.2">
      <c r="A168" s="91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</row>
    <row r="169" spans="1:26" ht="12.75" customHeight="1" x14ac:dyDescent="0.2">
      <c r="A169" s="91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</row>
    <row r="170" spans="1:26" ht="12.75" customHeight="1" x14ac:dyDescent="0.2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</row>
    <row r="171" spans="1:26" ht="12.75" customHeight="1" x14ac:dyDescent="0.2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</row>
    <row r="172" spans="1:26" ht="12.75" customHeight="1" x14ac:dyDescent="0.2">
      <c r="A172" s="91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</row>
    <row r="173" spans="1:26" ht="12.75" customHeight="1" x14ac:dyDescent="0.2">
      <c r="A173" s="91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</row>
    <row r="174" spans="1:26" ht="12.75" customHeight="1" x14ac:dyDescent="0.2">
      <c r="A174" s="91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</row>
    <row r="175" spans="1:26" ht="12.75" customHeight="1" x14ac:dyDescent="0.2">
      <c r="A175" s="91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</row>
    <row r="176" spans="1:26" ht="12.75" customHeight="1" x14ac:dyDescent="0.2">
      <c r="A176" s="91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</row>
    <row r="177" spans="1:26" ht="12.75" customHeight="1" x14ac:dyDescent="0.2">
      <c r="A177" s="91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</row>
    <row r="178" spans="1:26" ht="12.75" customHeight="1" x14ac:dyDescent="0.2">
      <c r="A178" s="91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</row>
    <row r="179" spans="1:26" ht="12.75" customHeight="1" x14ac:dyDescent="0.2">
      <c r="A179" s="91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</row>
    <row r="180" spans="1:26" ht="12.75" customHeight="1" x14ac:dyDescent="0.2">
      <c r="A180" s="91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</row>
    <row r="181" spans="1:26" ht="12.75" customHeight="1" x14ac:dyDescent="0.2">
      <c r="A181" s="91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</row>
    <row r="182" spans="1:26" ht="12.75" customHeight="1" x14ac:dyDescent="0.2">
      <c r="A182" s="91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</row>
    <row r="183" spans="1:26" ht="12.75" customHeight="1" x14ac:dyDescent="0.2">
      <c r="A183" s="91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</row>
    <row r="184" spans="1:26" ht="12.75" customHeight="1" x14ac:dyDescent="0.2">
      <c r="A184" s="91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</row>
    <row r="185" spans="1:26" ht="12.75" customHeight="1" x14ac:dyDescent="0.2">
      <c r="A185" s="91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</row>
    <row r="186" spans="1:26" ht="12.75" customHeight="1" x14ac:dyDescent="0.2">
      <c r="A186" s="91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</row>
    <row r="187" spans="1:26" ht="12.75" customHeight="1" x14ac:dyDescent="0.2">
      <c r="A187" s="91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</row>
    <row r="188" spans="1:26" ht="12.75" customHeight="1" x14ac:dyDescent="0.2">
      <c r="A188" s="91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</row>
    <row r="189" spans="1:26" ht="12.75" customHeight="1" x14ac:dyDescent="0.2">
      <c r="A189" s="91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</row>
    <row r="190" spans="1:26" ht="12.75" customHeight="1" x14ac:dyDescent="0.2">
      <c r="A190" s="91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</row>
    <row r="191" spans="1:26" ht="12.75" customHeight="1" x14ac:dyDescent="0.2">
      <c r="A191" s="91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</row>
    <row r="192" spans="1:26" ht="12.75" customHeight="1" x14ac:dyDescent="0.2">
      <c r="A192" s="91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</row>
    <row r="193" spans="1:26" ht="12.75" customHeight="1" x14ac:dyDescent="0.2">
      <c r="A193" s="91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</row>
    <row r="194" spans="1:26" ht="12.75" customHeight="1" x14ac:dyDescent="0.2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</row>
    <row r="195" spans="1:26" ht="12.75" customHeight="1" x14ac:dyDescent="0.2">
      <c r="A195" s="91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</row>
    <row r="196" spans="1:26" ht="12.75" customHeight="1" x14ac:dyDescent="0.2">
      <c r="A196" s="91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</row>
    <row r="197" spans="1:26" ht="12.75" customHeight="1" x14ac:dyDescent="0.2">
      <c r="A197" s="91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</row>
    <row r="198" spans="1:26" ht="12.75" customHeight="1" x14ac:dyDescent="0.2">
      <c r="A198" s="91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</row>
    <row r="199" spans="1:26" ht="12.75" customHeight="1" x14ac:dyDescent="0.2">
      <c r="A199" s="91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</row>
    <row r="200" spans="1:26" ht="12.75" customHeight="1" x14ac:dyDescent="0.2">
      <c r="A200" s="91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</row>
    <row r="201" spans="1:26" ht="12.75" customHeight="1" x14ac:dyDescent="0.2">
      <c r="A201" s="91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</row>
    <row r="202" spans="1:26" ht="12.75" customHeight="1" x14ac:dyDescent="0.2">
      <c r="A202" s="91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</row>
    <row r="203" spans="1:26" ht="12.75" customHeight="1" x14ac:dyDescent="0.2">
      <c r="A203" s="91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</row>
    <row r="204" spans="1:26" ht="12.75" customHeight="1" x14ac:dyDescent="0.2">
      <c r="A204" s="91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</row>
    <row r="205" spans="1:26" ht="12.75" customHeight="1" x14ac:dyDescent="0.2">
      <c r="A205" s="91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</row>
    <row r="206" spans="1:26" ht="12.75" customHeight="1" x14ac:dyDescent="0.2">
      <c r="A206" s="91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</row>
    <row r="207" spans="1:26" ht="12.75" customHeight="1" x14ac:dyDescent="0.2">
      <c r="A207" s="91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</row>
    <row r="208" spans="1:26" ht="12.75" customHeight="1" x14ac:dyDescent="0.2">
      <c r="A208" s="91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</row>
    <row r="209" spans="1:26" ht="12.75" customHeight="1" x14ac:dyDescent="0.2">
      <c r="A209" s="91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</row>
    <row r="210" spans="1:26" ht="12.75" customHeight="1" x14ac:dyDescent="0.2">
      <c r="A210" s="91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</row>
    <row r="211" spans="1:26" ht="12.75" customHeight="1" x14ac:dyDescent="0.2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</row>
    <row r="212" spans="1:26" ht="12.75" customHeight="1" x14ac:dyDescent="0.2">
      <c r="A212" s="91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</row>
    <row r="213" spans="1:26" ht="12.75" customHeight="1" x14ac:dyDescent="0.2">
      <c r="A213" s="91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</row>
    <row r="214" spans="1:26" ht="12.75" customHeight="1" x14ac:dyDescent="0.2">
      <c r="A214" s="91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</row>
    <row r="215" spans="1:26" ht="12.75" customHeight="1" x14ac:dyDescent="0.2">
      <c r="A215" s="91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</row>
    <row r="216" spans="1:26" ht="12.75" customHeight="1" x14ac:dyDescent="0.2">
      <c r="A216" s="91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</row>
    <row r="217" spans="1:26" ht="12.75" customHeight="1" x14ac:dyDescent="0.2">
      <c r="A217" s="91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</row>
    <row r="218" spans="1:26" ht="12.75" customHeight="1" x14ac:dyDescent="0.2">
      <c r="A218" s="91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</row>
    <row r="219" spans="1:26" ht="12.75" customHeight="1" x14ac:dyDescent="0.2">
      <c r="A219" s="91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</row>
    <row r="220" spans="1:26" ht="12.75" customHeight="1" x14ac:dyDescent="0.2">
      <c r="A220" s="91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</row>
    <row r="221" spans="1:26" ht="12.75" customHeight="1" x14ac:dyDescent="0.2">
      <c r="A221" s="91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</row>
    <row r="222" spans="1:26" ht="12.75" customHeight="1" x14ac:dyDescent="0.2">
      <c r="A222" s="91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</row>
    <row r="223" spans="1:26" ht="12.75" customHeight="1" x14ac:dyDescent="0.2">
      <c r="A223" s="91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</row>
    <row r="224" spans="1:26" ht="12.75" customHeight="1" x14ac:dyDescent="0.2">
      <c r="A224" s="91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</row>
    <row r="225" spans="1:26" ht="12.75" customHeight="1" x14ac:dyDescent="0.2">
      <c r="A225" s="91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</row>
    <row r="226" spans="1:26" ht="12.75" customHeight="1" x14ac:dyDescent="0.2">
      <c r="A226" s="91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</row>
    <row r="227" spans="1:26" ht="12.75" customHeight="1" x14ac:dyDescent="0.2">
      <c r="A227" s="91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</row>
    <row r="228" spans="1:26" ht="12.75" customHeight="1" x14ac:dyDescent="0.2">
      <c r="A228" s="91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</row>
    <row r="229" spans="1:26" ht="12.75" customHeight="1" x14ac:dyDescent="0.2">
      <c r="A229" s="91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</row>
    <row r="230" spans="1:26" ht="12.75" customHeight="1" x14ac:dyDescent="0.2">
      <c r="A230" s="91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</row>
    <row r="231" spans="1:26" ht="12.75" customHeight="1" x14ac:dyDescent="0.2">
      <c r="A231" s="91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</row>
    <row r="232" spans="1:26" ht="12.75" customHeight="1" x14ac:dyDescent="0.2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</row>
    <row r="233" spans="1:26" ht="12.75" customHeight="1" x14ac:dyDescent="0.2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</row>
    <row r="234" spans="1:26" ht="12.75" customHeight="1" x14ac:dyDescent="0.2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</row>
    <row r="235" spans="1:26" ht="12.75" customHeight="1" x14ac:dyDescent="0.2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</row>
    <row r="236" spans="1:26" ht="12.75" customHeight="1" x14ac:dyDescent="0.2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</row>
    <row r="237" spans="1:26" ht="12.75" customHeight="1" x14ac:dyDescent="0.2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</row>
    <row r="238" spans="1:26" ht="12.75" customHeight="1" x14ac:dyDescent="0.2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</row>
    <row r="239" spans="1:26" ht="12.75" customHeight="1" x14ac:dyDescent="0.2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</row>
    <row r="240" spans="1:26" ht="12.75" customHeight="1" x14ac:dyDescent="0.2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</row>
    <row r="241" spans="1:26" ht="12.75" customHeight="1" x14ac:dyDescent="0.2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</row>
    <row r="242" spans="1:26" ht="12.75" customHeight="1" x14ac:dyDescent="0.2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</row>
    <row r="243" spans="1:26" ht="12.75" customHeight="1" x14ac:dyDescent="0.2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</row>
    <row r="244" spans="1:26" ht="12.75" customHeight="1" x14ac:dyDescent="0.2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</row>
    <row r="245" spans="1:26" ht="12.75" customHeight="1" x14ac:dyDescent="0.2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</row>
    <row r="246" spans="1:26" ht="12.75" customHeight="1" x14ac:dyDescent="0.2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</row>
    <row r="247" spans="1:26" ht="12.75" customHeight="1" x14ac:dyDescent="0.2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</row>
    <row r="248" spans="1:26" ht="12.75" customHeight="1" x14ac:dyDescent="0.2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</row>
    <row r="249" spans="1:26" ht="12.75" customHeight="1" x14ac:dyDescent="0.2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</row>
    <row r="250" spans="1:26" ht="12.75" customHeight="1" x14ac:dyDescent="0.2">
      <c r="A250" s="91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</row>
    <row r="251" spans="1:26" ht="12.75" customHeight="1" x14ac:dyDescent="0.2">
      <c r="A251" s="91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</row>
    <row r="252" spans="1:26" ht="12.75" customHeight="1" x14ac:dyDescent="0.2">
      <c r="A252" s="91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</row>
    <row r="253" spans="1:26" ht="12.75" customHeight="1" x14ac:dyDescent="0.2">
      <c r="A253" s="91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</row>
    <row r="254" spans="1:26" ht="12.75" customHeight="1" x14ac:dyDescent="0.2">
      <c r="A254" s="91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</row>
    <row r="255" spans="1:26" ht="12.75" customHeight="1" x14ac:dyDescent="0.2">
      <c r="A255" s="91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</row>
    <row r="256" spans="1:26" ht="12.75" customHeight="1" x14ac:dyDescent="0.2">
      <c r="A256" s="91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</row>
    <row r="257" spans="1:26" ht="12.75" customHeight="1" x14ac:dyDescent="0.2">
      <c r="A257" s="91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</row>
    <row r="258" spans="1:26" ht="12.75" customHeight="1" x14ac:dyDescent="0.2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</row>
    <row r="259" spans="1:26" ht="12.75" customHeight="1" x14ac:dyDescent="0.2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</row>
    <row r="260" spans="1:26" ht="12.75" customHeight="1" x14ac:dyDescent="0.2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</row>
    <row r="261" spans="1:26" ht="12.75" customHeight="1" x14ac:dyDescent="0.2">
      <c r="A261" s="91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</row>
    <row r="262" spans="1:26" ht="12.75" customHeight="1" x14ac:dyDescent="0.2">
      <c r="A262" s="91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</row>
    <row r="263" spans="1:26" ht="12.75" customHeight="1" x14ac:dyDescent="0.2">
      <c r="A263" s="91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</row>
    <row r="264" spans="1:26" ht="12.75" customHeight="1" x14ac:dyDescent="0.2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</row>
    <row r="265" spans="1:26" ht="12.75" customHeight="1" x14ac:dyDescent="0.2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</row>
    <row r="266" spans="1:26" ht="12.75" customHeight="1" x14ac:dyDescent="0.2">
      <c r="A266" s="91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</row>
    <row r="267" spans="1:26" ht="12.75" customHeight="1" x14ac:dyDescent="0.2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</row>
    <row r="268" spans="1:26" ht="12.75" customHeight="1" x14ac:dyDescent="0.2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</row>
    <row r="269" spans="1:26" ht="12.75" customHeight="1" x14ac:dyDescent="0.2">
      <c r="A269" s="91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</row>
    <row r="270" spans="1:26" ht="12.75" customHeight="1" x14ac:dyDescent="0.2">
      <c r="A270" s="91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</row>
    <row r="271" spans="1:26" ht="12.75" customHeight="1" x14ac:dyDescent="0.2">
      <c r="A271" s="91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</row>
    <row r="272" spans="1:26" ht="12.75" customHeight="1" x14ac:dyDescent="0.2">
      <c r="A272" s="91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</row>
    <row r="273" spans="1:26" ht="12.75" customHeight="1" x14ac:dyDescent="0.2">
      <c r="A273" s="91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</row>
    <row r="274" spans="1:26" ht="12.75" customHeight="1" x14ac:dyDescent="0.2">
      <c r="A274" s="91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</row>
    <row r="275" spans="1:26" ht="12.75" customHeight="1" x14ac:dyDescent="0.2">
      <c r="A275" s="91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</row>
    <row r="276" spans="1:26" ht="12.75" customHeight="1" x14ac:dyDescent="0.2">
      <c r="A276" s="91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</row>
    <row r="277" spans="1:26" ht="12.75" customHeight="1" x14ac:dyDescent="0.2">
      <c r="A277" s="91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</row>
    <row r="278" spans="1:26" ht="12.75" customHeight="1" x14ac:dyDescent="0.2">
      <c r="A278" s="91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</row>
    <row r="279" spans="1:26" ht="12.75" customHeight="1" x14ac:dyDescent="0.2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</row>
    <row r="280" spans="1:26" ht="12.75" customHeight="1" x14ac:dyDescent="0.2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</row>
    <row r="281" spans="1:26" ht="12.75" customHeight="1" x14ac:dyDescent="0.2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</row>
    <row r="282" spans="1:26" ht="12.75" customHeight="1" x14ac:dyDescent="0.2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</row>
    <row r="283" spans="1:26" ht="12.75" customHeight="1" x14ac:dyDescent="0.2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</row>
    <row r="284" spans="1:26" ht="12.75" customHeight="1" x14ac:dyDescent="0.2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</row>
    <row r="285" spans="1:26" ht="12.75" customHeight="1" x14ac:dyDescent="0.2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</row>
    <row r="286" spans="1:26" ht="12.75" customHeight="1" x14ac:dyDescent="0.2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</row>
    <row r="287" spans="1:26" ht="12.75" customHeight="1" x14ac:dyDescent="0.2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</row>
    <row r="288" spans="1:26" ht="12.75" customHeight="1" x14ac:dyDescent="0.2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</row>
    <row r="289" spans="1:26" ht="12.75" customHeight="1" x14ac:dyDescent="0.2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</row>
    <row r="290" spans="1:26" ht="12.75" customHeight="1" x14ac:dyDescent="0.2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</row>
    <row r="291" spans="1:26" ht="12.75" customHeight="1" x14ac:dyDescent="0.2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</row>
    <row r="292" spans="1:26" ht="12.75" customHeight="1" x14ac:dyDescent="0.2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</row>
    <row r="293" spans="1:26" ht="12.75" customHeight="1" x14ac:dyDescent="0.2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</row>
    <row r="294" spans="1:26" ht="12.75" customHeight="1" x14ac:dyDescent="0.2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</row>
    <row r="295" spans="1:26" ht="12.75" customHeight="1" x14ac:dyDescent="0.2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</row>
    <row r="296" spans="1:26" ht="12.75" customHeight="1" x14ac:dyDescent="0.2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</row>
    <row r="297" spans="1:26" ht="12.75" customHeight="1" x14ac:dyDescent="0.2">
      <c r="A297" s="91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</row>
    <row r="298" spans="1:26" ht="12.75" customHeight="1" x14ac:dyDescent="0.2">
      <c r="A298" s="91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</row>
    <row r="299" spans="1:26" ht="12.75" customHeight="1" x14ac:dyDescent="0.2">
      <c r="A299" s="91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</row>
    <row r="300" spans="1:26" ht="12.75" customHeight="1" x14ac:dyDescent="0.2">
      <c r="A300" s="91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</row>
    <row r="301" spans="1:26" ht="12.75" customHeight="1" x14ac:dyDescent="0.2">
      <c r="A301" s="91"/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</row>
    <row r="302" spans="1:26" ht="12.75" customHeight="1" x14ac:dyDescent="0.2">
      <c r="A302" s="91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</row>
    <row r="303" spans="1:26" ht="12.75" customHeight="1" x14ac:dyDescent="0.2">
      <c r="A303" s="91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</row>
    <row r="304" spans="1:26" ht="12.75" customHeight="1" x14ac:dyDescent="0.2">
      <c r="A304" s="91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</row>
    <row r="305" spans="1:26" ht="12.75" customHeight="1" x14ac:dyDescent="0.2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</row>
    <row r="306" spans="1:26" ht="12.75" customHeight="1" x14ac:dyDescent="0.2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</row>
    <row r="307" spans="1:26" ht="12.75" customHeight="1" x14ac:dyDescent="0.2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</row>
    <row r="308" spans="1:26" ht="12.75" customHeight="1" x14ac:dyDescent="0.2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</row>
    <row r="309" spans="1:26" ht="12.75" customHeight="1" x14ac:dyDescent="0.2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</row>
    <row r="310" spans="1:26" ht="12.75" customHeight="1" x14ac:dyDescent="0.2">
      <c r="A310" s="91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</row>
    <row r="311" spans="1:26" ht="12.75" customHeight="1" x14ac:dyDescent="0.2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</row>
    <row r="312" spans="1:26" ht="12.75" customHeight="1" x14ac:dyDescent="0.2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</row>
    <row r="313" spans="1:26" ht="12.75" customHeight="1" x14ac:dyDescent="0.2">
      <c r="A313" s="91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</row>
    <row r="314" spans="1:26" ht="12.75" customHeight="1" x14ac:dyDescent="0.2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</row>
    <row r="315" spans="1:26" ht="12.75" customHeight="1" x14ac:dyDescent="0.2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</row>
    <row r="316" spans="1:26" ht="12.75" customHeight="1" x14ac:dyDescent="0.2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</row>
    <row r="317" spans="1:26" ht="12.75" customHeight="1" x14ac:dyDescent="0.2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</row>
    <row r="318" spans="1:26" ht="12.75" customHeight="1" x14ac:dyDescent="0.2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</row>
    <row r="319" spans="1:26" ht="12.75" customHeight="1" x14ac:dyDescent="0.2">
      <c r="A319" s="91"/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</row>
    <row r="320" spans="1:26" ht="12.75" customHeight="1" x14ac:dyDescent="0.2">
      <c r="A320" s="91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</row>
    <row r="321" spans="1:26" ht="12.75" customHeight="1" x14ac:dyDescent="0.2">
      <c r="A321" s="91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</row>
    <row r="322" spans="1:26" ht="12.75" customHeight="1" x14ac:dyDescent="0.2">
      <c r="A322" s="91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</row>
    <row r="323" spans="1:26" ht="12.75" customHeight="1" x14ac:dyDescent="0.2">
      <c r="A323" s="91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</row>
    <row r="324" spans="1:26" ht="12.75" customHeight="1" x14ac:dyDescent="0.2">
      <c r="A324" s="91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</row>
    <row r="325" spans="1:26" ht="12.75" customHeight="1" x14ac:dyDescent="0.2">
      <c r="A325" s="91"/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</row>
    <row r="326" spans="1:26" ht="12.75" customHeight="1" x14ac:dyDescent="0.2">
      <c r="A326" s="91"/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</row>
    <row r="327" spans="1:26" ht="12.75" customHeight="1" x14ac:dyDescent="0.2">
      <c r="A327" s="91"/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</row>
    <row r="328" spans="1:26" ht="12.75" customHeight="1" x14ac:dyDescent="0.2">
      <c r="A328" s="91"/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</row>
    <row r="329" spans="1:26" ht="12.75" customHeight="1" x14ac:dyDescent="0.2">
      <c r="A329" s="91"/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</row>
    <row r="330" spans="1:26" ht="12.75" customHeight="1" x14ac:dyDescent="0.2">
      <c r="A330" s="91"/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</row>
    <row r="331" spans="1:26" ht="12.75" customHeight="1" x14ac:dyDescent="0.2">
      <c r="A331" s="91"/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</row>
    <row r="332" spans="1:26" ht="12.75" customHeight="1" x14ac:dyDescent="0.2">
      <c r="A332" s="91"/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</row>
    <row r="333" spans="1:26" ht="12.75" customHeight="1" x14ac:dyDescent="0.2">
      <c r="A333" s="91"/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</row>
    <row r="334" spans="1:26" ht="12.75" customHeight="1" x14ac:dyDescent="0.2">
      <c r="A334" s="91"/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</row>
    <row r="335" spans="1:26" ht="12.75" customHeight="1" x14ac:dyDescent="0.2">
      <c r="A335" s="91"/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</row>
    <row r="336" spans="1:26" ht="12.75" customHeight="1" x14ac:dyDescent="0.2">
      <c r="A336" s="91"/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</row>
    <row r="337" spans="1:26" ht="12.75" customHeight="1" x14ac:dyDescent="0.2">
      <c r="A337" s="91"/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</row>
    <row r="338" spans="1:26" ht="12.75" customHeight="1" x14ac:dyDescent="0.2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</row>
    <row r="339" spans="1:26" ht="12.75" customHeight="1" x14ac:dyDescent="0.2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</row>
    <row r="340" spans="1:26" ht="12.75" customHeight="1" x14ac:dyDescent="0.2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</row>
    <row r="341" spans="1:26" ht="12.75" customHeight="1" x14ac:dyDescent="0.2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</row>
    <row r="342" spans="1:26" ht="12.75" customHeight="1" x14ac:dyDescent="0.2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</row>
    <row r="343" spans="1:26" ht="12.75" customHeight="1" x14ac:dyDescent="0.2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</row>
    <row r="344" spans="1:26" ht="12.75" customHeight="1" x14ac:dyDescent="0.2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</row>
    <row r="345" spans="1:26" ht="12.75" customHeight="1" x14ac:dyDescent="0.2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</row>
    <row r="346" spans="1:26" ht="12.75" customHeight="1" x14ac:dyDescent="0.2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</row>
    <row r="347" spans="1:26" ht="12.75" customHeight="1" x14ac:dyDescent="0.2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</row>
    <row r="348" spans="1:26" ht="12.75" customHeight="1" x14ac:dyDescent="0.2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</row>
    <row r="349" spans="1:26" ht="12.75" customHeight="1" x14ac:dyDescent="0.2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</row>
    <row r="350" spans="1:26" ht="12.75" customHeight="1" x14ac:dyDescent="0.2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</row>
    <row r="351" spans="1:26" ht="12.75" customHeight="1" x14ac:dyDescent="0.2">
      <c r="A351" s="91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</row>
    <row r="352" spans="1:26" ht="12.75" customHeight="1" x14ac:dyDescent="0.2">
      <c r="A352" s="91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</row>
    <row r="353" spans="1:26" ht="12.75" customHeight="1" x14ac:dyDescent="0.2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</row>
    <row r="354" spans="1:26" ht="12.75" customHeight="1" x14ac:dyDescent="0.2">
      <c r="A354" s="91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</row>
    <row r="355" spans="1:26" ht="12.75" customHeight="1" x14ac:dyDescent="0.2">
      <c r="A355" s="91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</row>
    <row r="356" spans="1:26" ht="12.75" customHeight="1" x14ac:dyDescent="0.2">
      <c r="A356" s="91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</row>
    <row r="357" spans="1:26" ht="12.75" customHeight="1" x14ac:dyDescent="0.2">
      <c r="A357" s="91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</row>
    <row r="358" spans="1:26" ht="12.75" customHeight="1" x14ac:dyDescent="0.2">
      <c r="A358" s="91"/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</row>
    <row r="359" spans="1:26" ht="12.75" customHeight="1" x14ac:dyDescent="0.2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</row>
    <row r="360" spans="1:26" ht="12.75" customHeight="1" x14ac:dyDescent="0.2">
      <c r="A360" s="91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</row>
    <row r="361" spans="1:26" ht="12.75" customHeight="1" x14ac:dyDescent="0.2">
      <c r="A361" s="91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</row>
    <row r="362" spans="1:26" ht="12.75" customHeight="1" x14ac:dyDescent="0.2">
      <c r="A362" s="91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</row>
    <row r="363" spans="1:26" ht="12.75" customHeight="1" x14ac:dyDescent="0.2">
      <c r="A363" s="91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</row>
    <row r="364" spans="1:26" ht="12.75" customHeight="1" x14ac:dyDescent="0.2">
      <c r="A364" s="91"/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</row>
    <row r="365" spans="1:26" ht="12.75" customHeight="1" x14ac:dyDescent="0.2">
      <c r="A365" s="9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</row>
    <row r="366" spans="1:26" ht="12.75" customHeight="1" x14ac:dyDescent="0.2">
      <c r="A366" s="91"/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</row>
    <row r="367" spans="1:26" ht="12.75" customHeight="1" x14ac:dyDescent="0.2">
      <c r="A367" s="91"/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</row>
    <row r="368" spans="1:26" ht="12.75" customHeight="1" x14ac:dyDescent="0.2">
      <c r="A368" s="91"/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</row>
    <row r="369" spans="1:26" ht="12.75" customHeight="1" x14ac:dyDescent="0.2">
      <c r="A369" s="91"/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</row>
    <row r="370" spans="1:26" ht="12.75" customHeight="1" x14ac:dyDescent="0.2">
      <c r="A370" s="91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</row>
    <row r="371" spans="1:26" ht="12.75" customHeight="1" x14ac:dyDescent="0.2">
      <c r="A371" s="91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</row>
    <row r="372" spans="1:26" ht="12.75" customHeight="1" x14ac:dyDescent="0.2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</row>
    <row r="373" spans="1:26" ht="12.75" customHeight="1" x14ac:dyDescent="0.2">
      <c r="A373" s="91"/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</row>
    <row r="374" spans="1:26" ht="12.75" customHeight="1" x14ac:dyDescent="0.2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</row>
    <row r="375" spans="1:26" ht="12.75" customHeight="1" x14ac:dyDescent="0.2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</row>
    <row r="376" spans="1:26" ht="12.75" customHeight="1" x14ac:dyDescent="0.2">
      <c r="A376" s="91"/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</row>
    <row r="377" spans="1:26" ht="12.75" customHeight="1" x14ac:dyDescent="0.2">
      <c r="A377" s="91"/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</row>
    <row r="378" spans="1:26" ht="12.75" customHeight="1" x14ac:dyDescent="0.2">
      <c r="A378" s="91"/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</row>
    <row r="379" spans="1:26" ht="12.75" customHeight="1" x14ac:dyDescent="0.2">
      <c r="A379" s="91"/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</row>
    <row r="380" spans="1:26" ht="12.75" customHeight="1" x14ac:dyDescent="0.2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</row>
    <row r="381" spans="1:26" ht="12.75" customHeight="1" x14ac:dyDescent="0.2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</row>
    <row r="382" spans="1:26" ht="12.75" customHeight="1" x14ac:dyDescent="0.2">
      <c r="A382" s="91"/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</row>
    <row r="383" spans="1:26" ht="12.75" customHeight="1" x14ac:dyDescent="0.2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</row>
    <row r="384" spans="1:26" ht="12.75" customHeight="1" x14ac:dyDescent="0.2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</row>
    <row r="385" spans="1:26" ht="12.75" customHeight="1" x14ac:dyDescent="0.2">
      <c r="A385" s="91"/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</row>
    <row r="386" spans="1:26" ht="12.75" customHeight="1" x14ac:dyDescent="0.2">
      <c r="A386" s="91"/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</row>
    <row r="387" spans="1:26" ht="12.75" customHeight="1" x14ac:dyDescent="0.2">
      <c r="A387" s="91"/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</row>
    <row r="388" spans="1:26" ht="12.75" customHeight="1" x14ac:dyDescent="0.2">
      <c r="A388" s="91"/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</row>
    <row r="389" spans="1:26" ht="12.75" customHeight="1" x14ac:dyDescent="0.2">
      <c r="A389" s="91"/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</row>
    <row r="390" spans="1:26" ht="12.75" customHeight="1" x14ac:dyDescent="0.2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</row>
    <row r="391" spans="1:26" ht="12.75" customHeight="1" x14ac:dyDescent="0.2">
      <c r="A391" s="91"/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</row>
    <row r="392" spans="1:26" ht="12.75" customHeight="1" x14ac:dyDescent="0.2">
      <c r="A392" s="91"/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</row>
    <row r="393" spans="1:26" ht="12.75" customHeight="1" x14ac:dyDescent="0.2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</row>
    <row r="394" spans="1:26" ht="12.75" customHeight="1" x14ac:dyDescent="0.2">
      <c r="A394" s="91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</row>
    <row r="395" spans="1:26" ht="12.75" customHeight="1" x14ac:dyDescent="0.2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</row>
    <row r="396" spans="1:26" ht="12.75" customHeight="1" x14ac:dyDescent="0.2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</row>
    <row r="397" spans="1:26" ht="12.75" customHeight="1" x14ac:dyDescent="0.2">
      <c r="A397" s="91"/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</row>
    <row r="398" spans="1:26" ht="12.75" customHeight="1" x14ac:dyDescent="0.2">
      <c r="A398" s="91"/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</row>
    <row r="399" spans="1:26" ht="12.75" customHeight="1" x14ac:dyDescent="0.2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</row>
    <row r="400" spans="1:26" ht="12.75" customHeight="1" x14ac:dyDescent="0.2">
      <c r="A400" s="91"/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</row>
    <row r="401" spans="1:26" ht="12.75" customHeight="1" x14ac:dyDescent="0.2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</row>
    <row r="402" spans="1:26" ht="12.75" customHeight="1" x14ac:dyDescent="0.2">
      <c r="A402" s="91"/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</row>
    <row r="403" spans="1:26" ht="12.75" customHeight="1" x14ac:dyDescent="0.2">
      <c r="A403" s="91"/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</row>
    <row r="404" spans="1:26" ht="12.75" customHeight="1" x14ac:dyDescent="0.2">
      <c r="A404" s="91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</row>
    <row r="405" spans="1:26" ht="12.75" customHeight="1" x14ac:dyDescent="0.2">
      <c r="A405" s="91"/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</row>
    <row r="406" spans="1:26" ht="12.75" customHeight="1" x14ac:dyDescent="0.2">
      <c r="A406" s="91"/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</row>
    <row r="407" spans="1:26" ht="12.75" customHeight="1" x14ac:dyDescent="0.2">
      <c r="A407" s="91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</row>
    <row r="408" spans="1:26" ht="12.75" customHeight="1" x14ac:dyDescent="0.2">
      <c r="A408" s="91"/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</row>
    <row r="409" spans="1:26" ht="12.75" customHeight="1" x14ac:dyDescent="0.2">
      <c r="A409" s="91"/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</row>
    <row r="410" spans="1:26" ht="12.75" customHeight="1" x14ac:dyDescent="0.2">
      <c r="A410" s="91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</row>
    <row r="411" spans="1:26" ht="12.75" customHeight="1" x14ac:dyDescent="0.2">
      <c r="A411" s="91"/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</row>
    <row r="412" spans="1:26" ht="12.75" customHeight="1" x14ac:dyDescent="0.2">
      <c r="A412" s="91"/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</row>
    <row r="413" spans="1:26" ht="12.75" customHeight="1" x14ac:dyDescent="0.2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</row>
    <row r="414" spans="1:26" ht="12.75" customHeight="1" x14ac:dyDescent="0.2">
      <c r="A414" s="91"/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</row>
    <row r="415" spans="1:26" ht="12.75" customHeight="1" x14ac:dyDescent="0.2">
      <c r="A415" s="91"/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</row>
    <row r="416" spans="1:26" ht="12.75" customHeight="1" x14ac:dyDescent="0.2">
      <c r="A416" s="91"/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</row>
    <row r="417" spans="1:26" ht="12.75" customHeight="1" x14ac:dyDescent="0.2">
      <c r="A417" s="91"/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</row>
    <row r="418" spans="1:26" ht="12.75" customHeight="1" x14ac:dyDescent="0.2">
      <c r="A418" s="91"/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</row>
    <row r="419" spans="1:26" ht="12.75" customHeight="1" x14ac:dyDescent="0.2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</row>
    <row r="420" spans="1:26" ht="12.75" customHeight="1" x14ac:dyDescent="0.2">
      <c r="A420" s="91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</row>
    <row r="421" spans="1:26" ht="12.75" customHeight="1" x14ac:dyDescent="0.2">
      <c r="A421" s="91"/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</row>
    <row r="422" spans="1:26" ht="12.75" customHeight="1" x14ac:dyDescent="0.2">
      <c r="A422" s="91"/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</row>
    <row r="423" spans="1:26" ht="12.75" customHeight="1" x14ac:dyDescent="0.2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</row>
    <row r="424" spans="1:26" ht="12.75" customHeight="1" x14ac:dyDescent="0.2">
      <c r="A424" s="91"/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</row>
    <row r="425" spans="1:26" ht="12.75" customHeight="1" x14ac:dyDescent="0.2">
      <c r="A425" s="91"/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</row>
    <row r="426" spans="1:26" ht="12.75" customHeight="1" x14ac:dyDescent="0.2">
      <c r="A426" s="91"/>
      <c r="B426" s="91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</row>
    <row r="427" spans="1:26" ht="12.75" customHeight="1" x14ac:dyDescent="0.2">
      <c r="A427" s="91"/>
      <c r="B427" s="91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</row>
    <row r="428" spans="1:26" ht="12.75" customHeight="1" x14ac:dyDescent="0.2">
      <c r="A428" s="91"/>
      <c r="B428" s="91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</row>
    <row r="429" spans="1:26" ht="12.75" customHeight="1" x14ac:dyDescent="0.2">
      <c r="A429" s="91"/>
      <c r="B429" s="91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</row>
    <row r="430" spans="1:26" ht="12.75" customHeight="1" x14ac:dyDescent="0.2">
      <c r="A430" s="91"/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</row>
    <row r="431" spans="1:26" ht="12.75" customHeight="1" x14ac:dyDescent="0.2">
      <c r="A431" s="91"/>
      <c r="B431" s="91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</row>
    <row r="432" spans="1:26" ht="12.75" customHeight="1" x14ac:dyDescent="0.2">
      <c r="A432" s="91"/>
      <c r="B432" s="91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</row>
    <row r="433" spans="1:26" ht="12.75" customHeight="1" x14ac:dyDescent="0.2">
      <c r="A433" s="91"/>
      <c r="B433" s="91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</row>
    <row r="434" spans="1:26" ht="12.75" customHeight="1" x14ac:dyDescent="0.2">
      <c r="A434" s="91"/>
      <c r="B434" s="91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</row>
    <row r="435" spans="1:26" ht="12.75" customHeight="1" x14ac:dyDescent="0.2">
      <c r="A435" s="91"/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</row>
    <row r="436" spans="1:26" ht="12.75" customHeight="1" x14ac:dyDescent="0.2">
      <c r="A436" s="91"/>
      <c r="B436" s="91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</row>
    <row r="437" spans="1:26" ht="12.75" customHeight="1" x14ac:dyDescent="0.2">
      <c r="A437" s="91"/>
      <c r="B437" s="91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</row>
    <row r="438" spans="1:26" ht="12.75" customHeight="1" x14ac:dyDescent="0.2">
      <c r="A438" s="91"/>
      <c r="B438" s="91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</row>
    <row r="439" spans="1:26" ht="12.75" customHeight="1" x14ac:dyDescent="0.2">
      <c r="A439" s="91"/>
      <c r="B439" s="91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</row>
    <row r="440" spans="1:26" ht="12.75" customHeight="1" x14ac:dyDescent="0.2">
      <c r="A440" s="91"/>
      <c r="B440" s="91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</row>
    <row r="441" spans="1:26" ht="12.75" customHeight="1" x14ac:dyDescent="0.2">
      <c r="A441" s="91"/>
      <c r="B441" s="91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</row>
    <row r="442" spans="1:26" ht="12.75" customHeight="1" x14ac:dyDescent="0.2">
      <c r="A442" s="91"/>
      <c r="B442" s="91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</row>
    <row r="443" spans="1:26" ht="12.75" customHeight="1" x14ac:dyDescent="0.2">
      <c r="A443" s="91"/>
      <c r="B443" s="91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</row>
    <row r="444" spans="1:26" ht="12.75" customHeight="1" x14ac:dyDescent="0.2">
      <c r="A444" s="91"/>
      <c r="B444" s="91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</row>
    <row r="445" spans="1:26" ht="12.75" customHeight="1" x14ac:dyDescent="0.2">
      <c r="A445" s="91"/>
      <c r="B445" s="91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</row>
    <row r="446" spans="1:26" ht="12.75" customHeight="1" x14ac:dyDescent="0.2">
      <c r="A446" s="91"/>
      <c r="B446" s="91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</row>
    <row r="447" spans="1:26" ht="12.75" customHeight="1" x14ac:dyDescent="0.2">
      <c r="A447" s="91"/>
      <c r="B447" s="91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</row>
    <row r="448" spans="1:26" ht="12.75" customHeight="1" x14ac:dyDescent="0.2">
      <c r="A448" s="91"/>
      <c r="B448" s="91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</row>
    <row r="449" spans="1:26" ht="12.75" customHeight="1" x14ac:dyDescent="0.2">
      <c r="A449" s="91"/>
      <c r="B449" s="91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</row>
    <row r="450" spans="1:26" ht="12.75" customHeight="1" x14ac:dyDescent="0.2">
      <c r="A450" s="91"/>
      <c r="B450" s="91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</row>
    <row r="451" spans="1:26" ht="12.75" customHeight="1" x14ac:dyDescent="0.2">
      <c r="A451" s="91"/>
      <c r="B451" s="91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</row>
    <row r="452" spans="1:26" ht="12.75" customHeight="1" x14ac:dyDescent="0.2">
      <c r="A452" s="91"/>
      <c r="B452" s="91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</row>
    <row r="453" spans="1:26" ht="12.75" customHeight="1" x14ac:dyDescent="0.2">
      <c r="A453" s="91"/>
      <c r="B453" s="91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</row>
    <row r="454" spans="1:26" ht="12.75" customHeight="1" x14ac:dyDescent="0.2">
      <c r="A454" s="91"/>
      <c r="B454" s="91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</row>
    <row r="455" spans="1:26" ht="12.75" customHeight="1" x14ac:dyDescent="0.2">
      <c r="A455" s="91"/>
      <c r="B455" s="91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</row>
    <row r="456" spans="1:26" ht="12.75" customHeight="1" x14ac:dyDescent="0.2">
      <c r="A456" s="91"/>
      <c r="B456" s="91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</row>
    <row r="457" spans="1:26" ht="12.75" customHeight="1" x14ac:dyDescent="0.2">
      <c r="A457" s="91"/>
      <c r="B457" s="91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</row>
    <row r="458" spans="1:26" ht="12.75" customHeight="1" x14ac:dyDescent="0.2">
      <c r="A458" s="91"/>
      <c r="B458" s="91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</row>
    <row r="459" spans="1:26" ht="12.75" customHeight="1" x14ac:dyDescent="0.2">
      <c r="A459" s="91"/>
      <c r="B459" s="91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</row>
    <row r="460" spans="1:26" ht="12.75" customHeight="1" x14ac:dyDescent="0.2">
      <c r="A460" s="91"/>
      <c r="B460" s="91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</row>
    <row r="461" spans="1:26" ht="12.75" customHeight="1" x14ac:dyDescent="0.2">
      <c r="A461" s="91"/>
      <c r="B461" s="91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</row>
    <row r="462" spans="1:26" ht="12.75" customHeight="1" x14ac:dyDescent="0.2">
      <c r="A462" s="91"/>
      <c r="B462" s="91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</row>
    <row r="463" spans="1:26" ht="12.75" customHeight="1" x14ac:dyDescent="0.2">
      <c r="A463" s="91"/>
      <c r="B463" s="91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</row>
    <row r="464" spans="1:26" ht="12.75" customHeight="1" x14ac:dyDescent="0.2">
      <c r="A464" s="91"/>
      <c r="B464" s="91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</row>
    <row r="465" spans="1:26" ht="12.75" customHeight="1" x14ac:dyDescent="0.2">
      <c r="A465" s="91"/>
      <c r="B465" s="91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</row>
    <row r="466" spans="1:26" ht="12.75" customHeight="1" x14ac:dyDescent="0.2">
      <c r="A466" s="91"/>
      <c r="B466" s="91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</row>
    <row r="467" spans="1:26" ht="12.75" customHeight="1" x14ac:dyDescent="0.2">
      <c r="A467" s="91"/>
      <c r="B467" s="91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</row>
    <row r="468" spans="1:26" ht="12.75" customHeight="1" x14ac:dyDescent="0.2">
      <c r="A468" s="91"/>
      <c r="B468" s="91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</row>
    <row r="469" spans="1:26" ht="12.75" customHeight="1" x14ac:dyDescent="0.2">
      <c r="A469" s="91"/>
      <c r="B469" s="91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</row>
    <row r="470" spans="1:26" ht="12.75" customHeight="1" x14ac:dyDescent="0.2">
      <c r="A470" s="91"/>
      <c r="B470" s="91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</row>
    <row r="471" spans="1:26" ht="12.75" customHeight="1" x14ac:dyDescent="0.2">
      <c r="A471" s="91"/>
      <c r="B471" s="91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</row>
    <row r="472" spans="1:26" ht="12.75" customHeight="1" x14ac:dyDescent="0.2">
      <c r="A472" s="91"/>
      <c r="B472" s="91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</row>
    <row r="473" spans="1:26" ht="12.75" customHeight="1" x14ac:dyDescent="0.2">
      <c r="A473" s="91"/>
      <c r="B473" s="91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</row>
    <row r="474" spans="1:26" ht="12.75" customHeight="1" x14ac:dyDescent="0.2">
      <c r="A474" s="91"/>
      <c r="B474" s="91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</row>
    <row r="475" spans="1:26" ht="12.75" customHeight="1" x14ac:dyDescent="0.2">
      <c r="A475" s="91"/>
      <c r="B475" s="91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</row>
    <row r="476" spans="1:26" ht="12.75" customHeight="1" x14ac:dyDescent="0.2">
      <c r="A476" s="91"/>
      <c r="B476" s="91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</row>
    <row r="477" spans="1:26" ht="12.75" customHeight="1" x14ac:dyDescent="0.2">
      <c r="A477" s="91"/>
      <c r="B477" s="91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</row>
    <row r="478" spans="1:26" ht="12.75" customHeight="1" x14ac:dyDescent="0.2">
      <c r="A478" s="91"/>
      <c r="B478" s="91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</row>
    <row r="479" spans="1:26" ht="12.75" customHeight="1" x14ac:dyDescent="0.2">
      <c r="A479" s="91"/>
      <c r="B479" s="91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</row>
    <row r="480" spans="1:26" ht="12.75" customHeight="1" x14ac:dyDescent="0.2">
      <c r="A480" s="91"/>
      <c r="B480" s="91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</row>
    <row r="481" spans="1:26" ht="12.75" customHeight="1" x14ac:dyDescent="0.2">
      <c r="A481" s="91"/>
      <c r="B481" s="91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</row>
    <row r="482" spans="1:26" ht="12.75" customHeight="1" x14ac:dyDescent="0.2">
      <c r="A482" s="91"/>
      <c r="B482" s="91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</row>
    <row r="483" spans="1:26" ht="12.75" customHeight="1" x14ac:dyDescent="0.2">
      <c r="A483" s="91"/>
      <c r="B483" s="91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</row>
    <row r="484" spans="1:26" ht="12.75" customHeight="1" x14ac:dyDescent="0.2">
      <c r="A484" s="91"/>
      <c r="B484" s="91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</row>
    <row r="485" spans="1:26" ht="12.75" customHeight="1" x14ac:dyDescent="0.2">
      <c r="A485" s="91"/>
      <c r="B485" s="91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</row>
    <row r="486" spans="1:26" ht="12.75" customHeight="1" x14ac:dyDescent="0.2">
      <c r="A486" s="91"/>
      <c r="B486" s="91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</row>
    <row r="487" spans="1:26" ht="12.75" customHeight="1" x14ac:dyDescent="0.2">
      <c r="A487" s="91"/>
      <c r="B487" s="91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</row>
    <row r="488" spans="1:26" ht="12.75" customHeight="1" x14ac:dyDescent="0.2">
      <c r="A488" s="91"/>
      <c r="B488" s="91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</row>
    <row r="489" spans="1:26" ht="12.75" customHeight="1" x14ac:dyDescent="0.2">
      <c r="A489" s="91"/>
      <c r="B489" s="91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</row>
    <row r="490" spans="1:26" ht="12.75" customHeight="1" x14ac:dyDescent="0.2">
      <c r="A490" s="91"/>
      <c r="B490" s="91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</row>
    <row r="491" spans="1:26" ht="12.75" customHeight="1" x14ac:dyDescent="0.2">
      <c r="A491" s="91"/>
      <c r="B491" s="91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</row>
    <row r="492" spans="1:26" ht="12.75" customHeight="1" x14ac:dyDescent="0.2">
      <c r="A492" s="91"/>
      <c r="B492" s="91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</row>
    <row r="493" spans="1:26" ht="12.75" customHeight="1" x14ac:dyDescent="0.2">
      <c r="A493" s="91"/>
      <c r="B493" s="91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</row>
    <row r="494" spans="1:26" ht="12.75" customHeight="1" x14ac:dyDescent="0.2">
      <c r="A494" s="91"/>
      <c r="B494" s="91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</row>
    <row r="495" spans="1:26" ht="12.75" customHeight="1" x14ac:dyDescent="0.2">
      <c r="A495" s="91"/>
      <c r="B495" s="91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</row>
    <row r="496" spans="1:26" ht="12.75" customHeight="1" x14ac:dyDescent="0.2">
      <c r="A496" s="91"/>
      <c r="B496" s="91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</row>
    <row r="497" spans="1:26" ht="12.75" customHeight="1" x14ac:dyDescent="0.2">
      <c r="A497" s="91"/>
      <c r="B497" s="91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</row>
    <row r="498" spans="1:26" ht="12.75" customHeight="1" x14ac:dyDescent="0.2">
      <c r="A498" s="91"/>
      <c r="B498" s="91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</row>
    <row r="499" spans="1:26" ht="12.75" customHeight="1" x14ac:dyDescent="0.2">
      <c r="A499" s="91"/>
      <c r="B499" s="91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</row>
    <row r="500" spans="1:26" ht="12.75" customHeight="1" x14ac:dyDescent="0.2">
      <c r="A500" s="91"/>
      <c r="B500" s="91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</row>
    <row r="501" spans="1:26" ht="12.75" customHeight="1" x14ac:dyDescent="0.2">
      <c r="A501" s="91"/>
      <c r="B501" s="91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</row>
    <row r="502" spans="1:26" ht="12.75" customHeight="1" x14ac:dyDescent="0.2">
      <c r="A502" s="91"/>
      <c r="B502" s="91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</row>
    <row r="503" spans="1:26" ht="12.75" customHeight="1" x14ac:dyDescent="0.2">
      <c r="A503" s="91"/>
      <c r="B503" s="91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</row>
    <row r="504" spans="1:26" ht="12.75" customHeight="1" x14ac:dyDescent="0.2">
      <c r="A504" s="91"/>
      <c r="B504" s="91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</row>
    <row r="505" spans="1:26" ht="12.75" customHeight="1" x14ac:dyDescent="0.2">
      <c r="A505" s="91"/>
      <c r="B505" s="91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</row>
    <row r="506" spans="1:26" ht="12.75" customHeight="1" x14ac:dyDescent="0.2">
      <c r="A506" s="91"/>
      <c r="B506" s="91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</row>
    <row r="507" spans="1:26" ht="12.75" customHeight="1" x14ac:dyDescent="0.2">
      <c r="A507" s="91"/>
      <c r="B507" s="91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</row>
    <row r="508" spans="1:26" ht="12.75" customHeight="1" x14ac:dyDescent="0.2">
      <c r="A508" s="91"/>
      <c r="B508" s="91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</row>
    <row r="509" spans="1:26" ht="12.75" customHeight="1" x14ac:dyDescent="0.2">
      <c r="A509" s="91"/>
      <c r="B509" s="91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</row>
    <row r="510" spans="1:26" ht="12.75" customHeight="1" x14ac:dyDescent="0.2">
      <c r="A510" s="91"/>
      <c r="B510" s="91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</row>
    <row r="511" spans="1:26" ht="12.75" customHeight="1" x14ac:dyDescent="0.2">
      <c r="A511" s="91"/>
      <c r="B511" s="91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</row>
    <row r="512" spans="1:26" ht="12.75" customHeight="1" x14ac:dyDescent="0.2">
      <c r="A512" s="91"/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</row>
    <row r="513" spans="1:26" ht="12.75" customHeight="1" x14ac:dyDescent="0.2">
      <c r="A513" s="91"/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</row>
    <row r="514" spans="1:26" ht="12.75" customHeight="1" x14ac:dyDescent="0.2">
      <c r="A514" s="91"/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</row>
    <row r="515" spans="1:26" ht="12.75" customHeight="1" x14ac:dyDescent="0.2">
      <c r="A515" s="91"/>
      <c r="B515" s="91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</row>
    <row r="516" spans="1:26" ht="12.75" customHeight="1" x14ac:dyDescent="0.2">
      <c r="A516" s="91"/>
      <c r="B516" s="91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</row>
    <row r="517" spans="1:26" ht="12.75" customHeight="1" x14ac:dyDescent="0.2">
      <c r="A517" s="91"/>
      <c r="B517" s="91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</row>
    <row r="518" spans="1:26" ht="12.75" customHeight="1" x14ac:dyDescent="0.2">
      <c r="A518" s="91"/>
      <c r="B518" s="91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</row>
    <row r="519" spans="1:26" ht="12.75" customHeight="1" x14ac:dyDescent="0.2">
      <c r="A519" s="91"/>
      <c r="B519" s="91"/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</row>
    <row r="520" spans="1:26" ht="12.75" customHeight="1" x14ac:dyDescent="0.2">
      <c r="A520" s="91"/>
      <c r="B520" s="91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</row>
    <row r="521" spans="1:26" ht="12.75" customHeight="1" x14ac:dyDescent="0.2">
      <c r="A521" s="91"/>
      <c r="B521" s="91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</row>
    <row r="522" spans="1:26" ht="12.75" customHeight="1" x14ac:dyDescent="0.2">
      <c r="A522" s="91"/>
      <c r="B522" s="91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</row>
    <row r="523" spans="1:26" ht="12.75" customHeight="1" x14ac:dyDescent="0.2">
      <c r="A523" s="91"/>
      <c r="B523" s="91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</row>
    <row r="524" spans="1:26" ht="12.75" customHeight="1" x14ac:dyDescent="0.2">
      <c r="A524" s="91"/>
      <c r="B524" s="91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</row>
    <row r="525" spans="1:26" ht="12.75" customHeight="1" x14ac:dyDescent="0.2">
      <c r="A525" s="91"/>
      <c r="B525" s="91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</row>
    <row r="526" spans="1:26" ht="12.75" customHeight="1" x14ac:dyDescent="0.2">
      <c r="A526" s="91"/>
      <c r="B526" s="91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</row>
    <row r="527" spans="1:26" ht="12.75" customHeight="1" x14ac:dyDescent="0.2">
      <c r="A527" s="91"/>
      <c r="B527" s="91"/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</row>
    <row r="528" spans="1:26" ht="12.75" customHeight="1" x14ac:dyDescent="0.2">
      <c r="A528" s="91"/>
      <c r="B528" s="91"/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</row>
    <row r="529" spans="1:26" ht="12.75" customHeight="1" x14ac:dyDescent="0.2">
      <c r="A529" s="91"/>
      <c r="B529" s="91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</row>
    <row r="530" spans="1:26" ht="12.75" customHeight="1" x14ac:dyDescent="0.2">
      <c r="A530" s="91"/>
      <c r="B530" s="91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</row>
    <row r="531" spans="1:26" ht="12.75" customHeight="1" x14ac:dyDescent="0.2">
      <c r="A531" s="91"/>
      <c r="B531" s="91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</row>
    <row r="532" spans="1:26" ht="12.75" customHeight="1" x14ac:dyDescent="0.2">
      <c r="A532" s="91"/>
      <c r="B532" s="91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</row>
    <row r="533" spans="1:26" ht="12.75" customHeight="1" x14ac:dyDescent="0.2">
      <c r="A533" s="91"/>
      <c r="B533" s="91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</row>
    <row r="534" spans="1:26" ht="12.75" customHeight="1" x14ac:dyDescent="0.2">
      <c r="A534" s="91"/>
      <c r="B534" s="91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</row>
    <row r="535" spans="1:26" ht="12.75" customHeight="1" x14ac:dyDescent="0.2">
      <c r="A535" s="91"/>
      <c r="B535" s="91"/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</row>
    <row r="536" spans="1:26" ht="12.75" customHeight="1" x14ac:dyDescent="0.2">
      <c r="A536" s="91"/>
      <c r="B536" s="91"/>
      <c r="C536" s="91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</row>
    <row r="537" spans="1:26" ht="12.75" customHeight="1" x14ac:dyDescent="0.2">
      <c r="A537" s="91"/>
      <c r="B537" s="91"/>
      <c r="C537" s="91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</row>
    <row r="538" spans="1:26" ht="12.75" customHeight="1" x14ac:dyDescent="0.2">
      <c r="A538" s="91"/>
      <c r="B538" s="91"/>
      <c r="C538" s="91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</row>
    <row r="539" spans="1:26" ht="12.75" customHeight="1" x14ac:dyDescent="0.2">
      <c r="A539" s="91"/>
      <c r="B539" s="91"/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</row>
    <row r="540" spans="1:26" ht="12.75" customHeight="1" x14ac:dyDescent="0.2">
      <c r="A540" s="91"/>
      <c r="B540" s="91"/>
      <c r="C540" s="91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</row>
    <row r="541" spans="1:26" ht="12.75" customHeight="1" x14ac:dyDescent="0.2">
      <c r="A541" s="91"/>
      <c r="B541" s="91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</row>
    <row r="542" spans="1:26" ht="12.75" customHeight="1" x14ac:dyDescent="0.2">
      <c r="A542" s="91"/>
      <c r="B542" s="91"/>
      <c r="C542" s="91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</row>
    <row r="543" spans="1:26" ht="12.75" customHeight="1" x14ac:dyDescent="0.2">
      <c r="A543" s="91"/>
      <c r="B543" s="91"/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</row>
    <row r="544" spans="1:26" ht="12.75" customHeight="1" x14ac:dyDescent="0.2">
      <c r="A544" s="91"/>
      <c r="B544" s="91"/>
      <c r="C544" s="91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</row>
    <row r="545" spans="1:26" ht="12.75" customHeight="1" x14ac:dyDescent="0.2">
      <c r="A545" s="91"/>
      <c r="B545" s="91"/>
      <c r="C545" s="91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</row>
    <row r="546" spans="1:26" ht="12.75" customHeight="1" x14ac:dyDescent="0.2">
      <c r="A546" s="91"/>
      <c r="B546" s="91"/>
      <c r="C546" s="91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</row>
    <row r="547" spans="1:26" ht="12.75" customHeight="1" x14ac:dyDescent="0.2">
      <c r="A547" s="91"/>
      <c r="B547" s="91"/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</row>
    <row r="548" spans="1:26" ht="12.75" customHeight="1" x14ac:dyDescent="0.2">
      <c r="A548" s="91"/>
      <c r="B548" s="91"/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</row>
    <row r="549" spans="1:26" ht="12.75" customHeight="1" x14ac:dyDescent="0.2">
      <c r="A549" s="91"/>
      <c r="B549" s="91"/>
      <c r="C549" s="91"/>
      <c r="D549" s="91"/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</row>
    <row r="550" spans="1:26" ht="12.75" customHeight="1" x14ac:dyDescent="0.2">
      <c r="A550" s="91"/>
      <c r="B550" s="91"/>
      <c r="C550" s="91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</row>
    <row r="551" spans="1:26" ht="12.75" customHeight="1" x14ac:dyDescent="0.2">
      <c r="A551" s="91"/>
      <c r="B551" s="91"/>
      <c r="C551" s="91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</row>
    <row r="552" spans="1:26" ht="12.75" customHeight="1" x14ac:dyDescent="0.2">
      <c r="A552" s="91"/>
      <c r="B552" s="91"/>
      <c r="C552" s="91"/>
      <c r="D552" s="91"/>
      <c r="E552" s="91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</row>
    <row r="553" spans="1:26" ht="12.75" customHeight="1" x14ac:dyDescent="0.2">
      <c r="A553" s="91"/>
      <c r="B553" s="91"/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</row>
    <row r="554" spans="1:26" ht="12.75" customHeight="1" x14ac:dyDescent="0.2">
      <c r="A554" s="91"/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</row>
    <row r="555" spans="1:26" ht="12.75" customHeight="1" x14ac:dyDescent="0.2">
      <c r="A555" s="91"/>
      <c r="B555" s="91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</row>
    <row r="556" spans="1:26" ht="12.75" customHeight="1" x14ac:dyDescent="0.2">
      <c r="A556" s="91"/>
      <c r="B556" s="91"/>
      <c r="C556" s="91"/>
      <c r="D556" s="91"/>
      <c r="E556" s="91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</row>
    <row r="557" spans="1:26" ht="12.75" customHeight="1" x14ac:dyDescent="0.2">
      <c r="A557" s="91"/>
      <c r="B557" s="91"/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</row>
    <row r="558" spans="1:26" ht="12.75" customHeight="1" x14ac:dyDescent="0.2">
      <c r="A558" s="91"/>
      <c r="B558" s="91"/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</row>
    <row r="559" spans="1:26" ht="12.75" customHeight="1" x14ac:dyDescent="0.2">
      <c r="A559" s="91"/>
      <c r="B559" s="91"/>
      <c r="C559" s="91"/>
      <c r="D559" s="91"/>
      <c r="E559" s="91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</row>
    <row r="560" spans="1:26" ht="12.75" customHeight="1" x14ac:dyDescent="0.2">
      <c r="A560" s="91"/>
      <c r="B560" s="91"/>
      <c r="C560" s="91"/>
      <c r="D560" s="91"/>
      <c r="E560" s="91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</row>
    <row r="561" spans="1:26" ht="12.75" customHeight="1" x14ac:dyDescent="0.2">
      <c r="A561" s="91"/>
      <c r="B561" s="91"/>
      <c r="C561" s="91"/>
      <c r="D561" s="91"/>
      <c r="E561" s="91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</row>
    <row r="562" spans="1:26" ht="12.75" customHeight="1" x14ac:dyDescent="0.2">
      <c r="A562" s="91"/>
      <c r="B562" s="91"/>
      <c r="C562" s="91"/>
      <c r="D562" s="91"/>
      <c r="E562" s="91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</row>
    <row r="563" spans="1:26" ht="12.75" customHeight="1" x14ac:dyDescent="0.2">
      <c r="A563" s="91"/>
      <c r="B563" s="91"/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</row>
    <row r="564" spans="1:26" ht="12.75" customHeight="1" x14ac:dyDescent="0.2">
      <c r="A564" s="91"/>
      <c r="B564" s="91"/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</row>
    <row r="565" spans="1:26" ht="12.75" customHeight="1" x14ac:dyDescent="0.2">
      <c r="A565" s="91"/>
      <c r="B565" s="91"/>
      <c r="C565" s="91"/>
      <c r="D565" s="91"/>
      <c r="E565" s="91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</row>
    <row r="566" spans="1:26" ht="12.75" customHeight="1" x14ac:dyDescent="0.2">
      <c r="A566" s="91"/>
      <c r="B566" s="91"/>
      <c r="C566" s="91"/>
      <c r="D566" s="91"/>
      <c r="E566" s="91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</row>
    <row r="567" spans="1:26" ht="12.75" customHeight="1" x14ac:dyDescent="0.2">
      <c r="A567" s="91"/>
      <c r="B567" s="91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</row>
    <row r="568" spans="1:26" ht="12.75" customHeight="1" x14ac:dyDescent="0.2">
      <c r="A568" s="91"/>
      <c r="B568" s="91"/>
      <c r="C568" s="91"/>
      <c r="D568" s="91"/>
      <c r="E568" s="91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</row>
    <row r="569" spans="1:26" ht="12.75" customHeight="1" x14ac:dyDescent="0.2">
      <c r="A569" s="91"/>
      <c r="B569" s="91"/>
      <c r="C569" s="91"/>
      <c r="D569" s="91"/>
      <c r="E569" s="91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</row>
    <row r="570" spans="1:26" ht="12.75" customHeight="1" x14ac:dyDescent="0.2">
      <c r="A570" s="91"/>
      <c r="B570" s="91"/>
      <c r="C570" s="91"/>
      <c r="D570" s="91"/>
      <c r="E570" s="91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</row>
    <row r="571" spans="1:26" ht="12.75" customHeight="1" x14ac:dyDescent="0.2">
      <c r="A571" s="91"/>
      <c r="B571" s="91"/>
      <c r="C571" s="91"/>
      <c r="D571" s="91"/>
      <c r="E571" s="91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</row>
    <row r="572" spans="1:26" ht="12.75" customHeight="1" x14ac:dyDescent="0.2">
      <c r="A572" s="91"/>
      <c r="B572" s="91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</row>
    <row r="573" spans="1:26" ht="12.75" customHeight="1" x14ac:dyDescent="0.2">
      <c r="A573" s="91"/>
      <c r="B573" s="91"/>
      <c r="C573" s="91"/>
      <c r="D573" s="91"/>
      <c r="E573" s="91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</row>
    <row r="574" spans="1:26" ht="12.75" customHeight="1" x14ac:dyDescent="0.2">
      <c r="A574" s="91"/>
      <c r="B574" s="91"/>
      <c r="C574" s="91"/>
      <c r="D574" s="91"/>
      <c r="E574" s="91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</row>
    <row r="575" spans="1:26" ht="12.75" customHeight="1" x14ac:dyDescent="0.2">
      <c r="A575" s="91"/>
      <c r="B575" s="91"/>
      <c r="C575" s="91"/>
      <c r="D575" s="91"/>
      <c r="E575" s="91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</row>
    <row r="576" spans="1:26" ht="12.75" customHeight="1" x14ac:dyDescent="0.2">
      <c r="A576" s="91"/>
      <c r="B576" s="91"/>
      <c r="C576" s="91"/>
      <c r="D576" s="91"/>
      <c r="E576" s="91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</row>
    <row r="577" spans="1:26" ht="12.75" customHeight="1" x14ac:dyDescent="0.2">
      <c r="A577" s="91"/>
      <c r="B577" s="91"/>
      <c r="C577" s="91"/>
      <c r="D577" s="91"/>
      <c r="E577" s="91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</row>
    <row r="578" spans="1:26" ht="12.75" customHeight="1" x14ac:dyDescent="0.2">
      <c r="A578" s="91"/>
      <c r="B578" s="91"/>
      <c r="C578" s="91"/>
      <c r="D578" s="91"/>
      <c r="E578" s="91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</row>
    <row r="579" spans="1:26" ht="12.75" customHeight="1" x14ac:dyDescent="0.2">
      <c r="A579" s="91"/>
      <c r="B579" s="91"/>
      <c r="C579" s="91"/>
      <c r="D579" s="91"/>
      <c r="E579" s="91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</row>
    <row r="580" spans="1:26" ht="12.75" customHeight="1" x14ac:dyDescent="0.2">
      <c r="A580" s="91"/>
      <c r="B580" s="91"/>
      <c r="C580" s="91"/>
      <c r="D580" s="91"/>
      <c r="E580" s="91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</row>
    <row r="581" spans="1:26" ht="12.75" customHeight="1" x14ac:dyDescent="0.2">
      <c r="A581" s="91"/>
      <c r="B581" s="91"/>
      <c r="C581" s="91"/>
      <c r="D581" s="91"/>
      <c r="E581" s="91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</row>
    <row r="582" spans="1:26" ht="12.75" customHeight="1" x14ac:dyDescent="0.2">
      <c r="A582" s="91"/>
      <c r="B582" s="91"/>
      <c r="C582" s="91"/>
      <c r="D582" s="91"/>
      <c r="E582" s="91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</row>
    <row r="583" spans="1:26" ht="12.75" customHeight="1" x14ac:dyDescent="0.2">
      <c r="A583" s="91"/>
      <c r="B583" s="91"/>
      <c r="C583" s="91"/>
      <c r="D583" s="91"/>
      <c r="E583" s="91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</row>
    <row r="584" spans="1:26" ht="12.75" customHeight="1" x14ac:dyDescent="0.2">
      <c r="A584" s="91"/>
      <c r="B584" s="91"/>
      <c r="C584" s="91"/>
      <c r="D584" s="91"/>
      <c r="E584" s="91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</row>
    <row r="585" spans="1:26" ht="12.75" customHeight="1" x14ac:dyDescent="0.2">
      <c r="A585" s="91"/>
      <c r="B585" s="91"/>
      <c r="C585" s="91"/>
      <c r="D585" s="91"/>
      <c r="E585" s="91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</row>
    <row r="586" spans="1:26" ht="12.75" customHeight="1" x14ac:dyDescent="0.2">
      <c r="A586" s="91"/>
      <c r="B586" s="91"/>
      <c r="C586" s="91"/>
      <c r="D586" s="91"/>
      <c r="E586" s="91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</row>
    <row r="587" spans="1:26" ht="12.75" customHeight="1" x14ac:dyDescent="0.2">
      <c r="A587" s="91"/>
      <c r="B587" s="91"/>
      <c r="C587" s="91"/>
      <c r="D587" s="91"/>
      <c r="E587" s="91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</row>
    <row r="588" spans="1:26" ht="12.75" customHeight="1" x14ac:dyDescent="0.2">
      <c r="A588" s="91"/>
      <c r="B588" s="91"/>
      <c r="C588" s="91"/>
      <c r="D588" s="91"/>
      <c r="E588" s="91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</row>
    <row r="589" spans="1:26" ht="12.75" customHeight="1" x14ac:dyDescent="0.2">
      <c r="A589" s="91"/>
      <c r="B589" s="91"/>
      <c r="C589" s="91"/>
      <c r="D589" s="91"/>
      <c r="E589" s="91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</row>
    <row r="590" spans="1:26" ht="12.75" customHeight="1" x14ac:dyDescent="0.2">
      <c r="A590" s="91"/>
      <c r="B590" s="91"/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</row>
    <row r="591" spans="1:26" ht="12.75" customHeight="1" x14ac:dyDescent="0.2">
      <c r="A591" s="91"/>
      <c r="B591" s="91"/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</row>
    <row r="592" spans="1:26" ht="12.75" customHeight="1" x14ac:dyDescent="0.2">
      <c r="A592" s="91"/>
      <c r="B592" s="91"/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</row>
    <row r="593" spans="1:26" ht="12.75" customHeight="1" x14ac:dyDescent="0.2">
      <c r="A593" s="91"/>
      <c r="B593" s="91"/>
      <c r="C593" s="91"/>
      <c r="D593" s="91"/>
      <c r="E593" s="91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</row>
    <row r="594" spans="1:26" ht="12.75" customHeight="1" x14ac:dyDescent="0.2">
      <c r="A594" s="91"/>
      <c r="B594" s="91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</row>
    <row r="595" spans="1:26" ht="12.75" customHeight="1" x14ac:dyDescent="0.2">
      <c r="A595" s="91"/>
      <c r="B595" s="91"/>
      <c r="C595" s="91"/>
      <c r="D595" s="91"/>
      <c r="E595" s="91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</row>
    <row r="596" spans="1:26" ht="12.75" customHeight="1" x14ac:dyDescent="0.2">
      <c r="A596" s="91"/>
      <c r="B596" s="91"/>
      <c r="C596" s="91"/>
      <c r="D596" s="91"/>
      <c r="E596" s="91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</row>
    <row r="597" spans="1:26" ht="12.75" customHeight="1" x14ac:dyDescent="0.2">
      <c r="A597" s="91"/>
      <c r="B597" s="91"/>
      <c r="C597" s="91"/>
      <c r="D597" s="91"/>
      <c r="E597" s="91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</row>
    <row r="598" spans="1:26" ht="12.75" customHeight="1" x14ac:dyDescent="0.2">
      <c r="A598" s="91"/>
      <c r="B598" s="91"/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</row>
    <row r="599" spans="1:26" ht="12.75" customHeight="1" x14ac:dyDescent="0.2">
      <c r="A599" s="91"/>
      <c r="B599" s="91"/>
      <c r="C599" s="91"/>
      <c r="D599" s="91"/>
      <c r="E599" s="91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</row>
    <row r="600" spans="1:26" ht="12.75" customHeight="1" x14ac:dyDescent="0.2">
      <c r="A600" s="91"/>
      <c r="B600" s="91"/>
      <c r="C600" s="91"/>
      <c r="D600" s="91"/>
      <c r="E600" s="91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</row>
    <row r="601" spans="1:26" ht="12.75" customHeight="1" x14ac:dyDescent="0.2">
      <c r="A601" s="91"/>
      <c r="B601" s="91"/>
      <c r="C601" s="91"/>
      <c r="D601" s="91"/>
      <c r="E601" s="91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</row>
    <row r="602" spans="1:26" ht="12.75" customHeight="1" x14ac:dyDescent="0.2">
      <c r="A602" s="91"/>
      <c r="B602" s="91"/>
      <c r="C602" s="91"/>
      <c r="D602" s="91"/>
      <c r="E602" s="91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</row>
    <row r="603" spans="1:26" ht="12.75" customHeight="1" x14ac:dyDescent="0.2">
      <c r="A603" s="91"/>
      <c r="B603" s="91"/>
      <c r="C603" s="91"/>
      <c r="D603" s="91"/>
      <c r="E603" s="91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</row>
    <row r="604" spans="1:26" ht="12.75" customHeight="1" x14ac:dyDescent="0.2">
      <c r="A604" s="91"/>
      <c r="B604" s="91"/>
      <c r="C604" s="91"/>
      <c r="D604" s="91"/>
      <c r="E604" s="91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</row>
    <row r="605" spans="1:26" ht="12.75" customHeight="1" x14ac:dyDescent="0.2">
      <c r="A605" s="91"/>
      <c r="B605" s="91"/>
      <c r="C605" s="91"/>
      <c r="D605" s="91"/>
      <c r="E605" s="91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</row>
    <row r="606" spans="1:26" ht="12.75" customHeight="1" x14ac:dyDescent="0.2">
      <c r="A606" s="91"/>
      <c r="B606" s="91"/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</row>
    <row r="607" spans="1:26" ht="12.75" customHeight="1" x14ac:dyDescent="0.2">
      <c r="A607" s="91"/>
      <c r="B607" s="91"/>
      <c r="C607" s="91"/>
      <c r="D607" s="91"/>
      <c r="E607" s="91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</row>
    <row r="608" spans="1:26" ht="12.75" customHeight="1" x14ac:dyDescent="0.2">
      <c r="A608" s="91"/>
      <c r="B608" s="91"/>
      <c r="C608" s="91"/>
      <c r="D608" s="91"/>
      <c r="E608" s="91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</row>
    <row r="609" spans="1:26" ht="12.75" customHeight="1" x14ac:dyDescent="0.2">
      <c r="A609" s="91"/>
      <c r="B609" s="91"/>
      <c r="C609" s="91"/>
      <c r="D609" s="91"/>
      <c r="E609" s="91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</row>
    <row r="610" spans="1:26" ht="12.75" customHeight="1" x14ac:dyDescent="0.2">
      <c r="A610" s="91"/>
      <c r="B610" s="91"/>
      <c r="C610" s="91"/>
      <c r="D610" s="91"/>
      <c r="E610" s="91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</row>
    <row r="611" spans="1:26" ht="12.75" customHeight="1" x14ac:dyDescent="0.2">
      <c r="A611" s="91"/>
      <c r="B611" s="91"/>
      <c r="C611" s="91"/>
      <c r="D611" s="91"/>
      <c r="E611" s="91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</row>
    <row r="612" spans="1:26" ht="12.75" customHeight="1" x14ac:dyDescent="0.2">
      <c r="A612" s="91"/>
      <c r="B612" s="91"/>
      <c r="C612" s="91"/>
      <c r="D612" s="91"/>
      <c r="E612" s="91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</row>
    <row r="613" spans="1:26" ht="12.75" customHeight="1" x14ac:dyDescent="0.2">
      <c r="A613" s="91"/>
      <c r="B613" s="91"/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</row>
    <row r="614" spans="1:26" ht="12.75" customHeight="1" x14ac:dyDescent="0.2">
      <c r="A614" s="91"/>
      <c r="B614" s="91"/>
      <c r="C614" s="91"/>
      <c r="D614" s="91"/>
      <c r="E614" s="91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</row>
    <row r="615" spans="1:26" ht="12.75" customHeight="1" x14ac:dyDescent="0.2">
      <c r="A615" s="91"/>
      <c r="B615" s="91"/>
      <c r="C615" s="91"/>
      <c r="D615" s="91"/>
      <c r="E615" s="91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</row>
    <row r="616" spans="1:26" ht="12.75" customHeight="1" x14ac:dyDescent="0.2">
      <c r="A616" s="91"/>
      <c r="B616" s="91"/>
      <c r="C616" s="91"/>
      <c r="D616" s="91"/>
      <c r="E616" s="91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</row>
    <row r="617" spans="1:26" ht="12.75" customHeight="1" x14ac:dyDescent="0.2">
      <c r="A617" s="91"/>
      <c r="B617" s="91"/>
      <c r="C617" s="91"/>
      <c r="D617" s="91"/>
      <c r="E617" s="91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</row>
    <row r="618" spans="1:26" ht="12.75" customHeight="1" x14ac:dyDescent="0.2">
      <c r="A618" s="91"/>
      <c r="B618" s="91"/>
      <c r="C618" s="91"/>
      <c r="D618" s="91"/>
      <c r="E618" s="91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</row>
    <row r="619" spans="1:26" ht="12.75" customHeight="1" x14ac:dyDescent="0.2">
      <c r="A619" s="91"/>
      <c r="B619" s="91"/>
      <c r="C619" s="91"/>
      <c r="D619" s="91"/>
      <c r="E619" s="91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</row>
    <row r="620" spans="1:26" ht="12.75" customHeight="1" x14ac:dyDescent="0.2">
      <c r="A620" s="91"/>
      <c r="B620" s="91"/>
      <c r="C620" s="91"/>
      <c r="D620" s="91"/>
      <c r="E620" s="91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</row>
    <row r="621" spans="1:26" ht="12.75" customHeight="1" x14ac:dyDescent="0.2">
      <c r="A621" s="91"/>
      <c r="B621" s="91"/>
      <c r="C621" s="91"/>
      <c r="D621" s="91"/>
      <c r="E621" s="91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</row>
    <row r="622" spans="1:26" ht="12.75" customHeight="1" x14ac:dyDescent="0.2">
      <c r="A622" s="91"/>
      <c r="B622" s="91"/>
      <c r="C622" s="91"/>
      <c r="D622" s="91"/>
      <c r="E622" s="91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</row>
    <row r="623" spans="1:26" ht="12.75" customHeight="1" x14ac:dyDescent="0.2">
      <c r="A623" s="91"/>
      <c r="B623" s="91"/>
      <c r="C623" s="91"/>
      <c r="D623" s="91"/>
      <c r="E623" s="91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</row>
    <row r="624" spans="1:26" ht="12.75" customHeight="1" x14ac:dyDescent="0.2">
      <c r="A624" s="91"/>
      <c r="B624" s="91"/>
      <c r="C624" s="91"/>
      <c r="D624" s="91"/>
      <c r="E624" s="91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</row>
    <row r="625" spans="1:26" ht="12.75" customHeight="1" x14ac:dyDescent="0.2">
      <c r="A625" s="91"/>
      <c r="B625" s="91"/>
      <c r="C625" s="91"/>
      <c r="D625" s="91"/>
      <c r="E625" s="91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</row>
    <row r="626" spans="1:26" ht="12.75" customHeight="1" x14ac:dyDescent="0.2">
      <c r="A626" s="91"/>
      <c r="B626" s="91"/>
      <c r="C626" s="91"/>
      <c r="D626" s="91"/>
      <c r="E626" s="91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</row>
    <row r="627" spans="1:26" ht="12.75" customHeight="1" x14ac:dyDescent="0.2">
      <c r="A627" s="91"/>
      <c r="B627" s="91"/>
      <c r="C627" s="91"/>
      <c r="D627" s="91"/>
      <c r="E627" s="91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</row>
    <row r="628" spans="1:26" ht="12.75" customHeight="1" x14ac:dyDescent="0.2">
      <c r="A628" s="91"/>
      <c r="B628" s="91"/>
      <c r="C628" s="91"/>
      <c r="D628" s="91"/>
      <c r="E628" s="91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</row>
    <row r="629" spans="1:26" ht="12.75" customHeight="1" x14ac:dyDescent="0.2">
      <c r="A629" s="91"/>
      <c r="B629" s="91"/>
      <c r="C629" s="91"/>
      <c r="D629" s="91"/>
      <c r="E629" s="91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</row>
    <row r="630" spans="1:26" ht="12.75" customHeight="1" x14ac:dyDescent="0.2">
      <c r="A630" s="91"/>
      <c r="B630" s="91"/>
      <c r="C630" s="91"/>
      <c r="D630" s="91"/>
      <c r="E630" s="91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</row>
    <row r="631" spans="1:26" ht="12.75" customHeight="1" x14ac:dyDescent="0.2">
      <c r="A631" s="91"/>
      <c r="B631" s="91"/>
      <c r="C631" s="91"/>
      <c r="D631" s="91"/>
      <c r="E631" s="91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</row>
    <row r="632" spans="1:26" ht="12.75" customHeight="1" x14ac:dyDescent="0.2">
      <c r="A632" s="91"/>
      <c r="B632" s="91"/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</row>
    <row r="633" spans="1:26" ht="12.75" customHeight="1" x14ac:dyDescent="0.2">
      <c r="A633" s="91"/>
      <c r="B633" s="91"/>
      <c r="C633" s="91"/>
      <c r="D633" s="91"/>
      <c r="E633" s="91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</row>
    <row r="634" spans="1:26" ht="12.75" customHeight="1" x14ac:dyDescent="0.2">
      <c r="A634" s="91"/>
      <c r="B634" s="91"/>
      <c r="C634" s="91"/>
      <c r="D634" s="91"/>
      <c r="E634" s="91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</row>
    <row r="635" spans="1:26" ht="12.75" customHeight="1" x14ac:dyDescent="0.2">
      <c r="A635" s="91"/>
      <c r="B635" s="91"/>
      <c r="C635" s="91"/>
      <c r="D635" s="91"/>
      <c r="E635" s="91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</row>
    <row r="636" spans="1:26" ht="12.75" customHeight="1" x14ac:dyDescent="0.2">
      <c r="A636" s="91"/>
      <c r="B636" s="91"/>
      <c r="C636" s="91"/>
      <c r="D636" s="91"/>
      <c r="E636" s="91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</row>
    <row r="637" spans="1:26" ht="12.75" customHeight="1" x14ac:dyDescent="0.2">
      <c r="A637" s="91"/>
      <c r="B637" s="91"/>
      <c r="C637" s="91"/>
      <c r="D637" s="91"/>
      <c r="E637" s="91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</row>
    <row r="638" spans="1:26" ht="12.75" customHeight="1" x14ac:dyDescent="0.2">
      <c r="A638" s="91"/>
      <c r="B638" s="91"/>
      <c r="C638" s="91"/>
      <c r="D638" s="91"/>
      <c r="E638" s="91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</row>
    <row r="639" spans="1:26" ht="12.75" customHeight="1" x14ac:dyDescent="0.2">
      <c r="A639" s="91"/>
      <c r="B639" s="91"/>
      <c r="C639" s="91"/>
      <c r="D639" s="91"/>
      <c r="E639" s="91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</row>
    <row r="640" spans="1:26" ht="12.75" customHeight="1" x14ac:dyDescent="0.2">
      <c r="A640" s="91"/>
      <c r="B640" s="91"/>
      <c r="C640" s="91"/>
      <c r="D640" s="91"/>
      <c r="E640" s="91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</row>
    <row r="641" spans="1:26" ht="12.75" customHeight="1" x14ac:dyDescent="0.2">
      <c r="A641" s="91"/>
      <c r="B641" s="91"/>
      <c r="C641" s="91"/>
      <c r="D641" s="91"/>
      <c r="E641" s="91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</row>
    <row r="642" spans="1:26" ht="12.75" customHeight="1" x14ac:dyDescent="0.2">
      <c r="A642" s="91"/>
      <c r="B642" s="91"/>
      <c r="C642" s="91"/>
      <c r="D642" s="91"/>
      <c r="E642" s="91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</row>
    <row r="643" spans="1:26" ht="12.75" customHeight="1" x14ac:dyDescent="0.2">
      <c r="A643" s="91"/>
      <c r="B643" s="91"/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</row>
    <row r="644" spans="1:26" ht="12.75" customHeight="1" x14ac:dyDescent="0.2">
      <c r="A644" s="91"/>
      <c r="B644" s="91"/>
      <c r="C644" s="91"/>
      <c r="D644" s="91"/>
      <c r="E644" s="91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</row>
    <row r="645" spans="1:26" ht="12.75" customHeight="1" x14ac:dyDescent="0.2">
      <c r="A645" s="91"/>
      <c r="B645" s="91"/>
      <c r="C645" s="91"/>
      <c r="D645" s="91"/>
      <c r="E645" s="91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</row>
    <row r="646" spans="1:26" ht="12.75" customHeight="1" x14ac:dyDescent="0.2">
      <c r="A646" s="91"/>
      <c r="B646" s="91"/>
      <c r="C646" s="91"/>
      <c r="D646" s="91"/>
      <c r="E646" s="91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</row>
    <row r="647" spans="1:26" ht="12.75" customHeight="1" x14ac:dyDescent="0.2">
      <c r="A647" s="91"/>
      <c r="B647" s="91"/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</row>
    <row r="648" spans="1:26" ht="12.75" customHeight="1" x14ac:dyDescent="0.2">
      <c r="A648" s="91"/>
      <c r="B648" s="91"/>
      <c r="C648" s="91"/>
      <c r="D648" s="91"/>
      <c r="E648" s="91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</row>
    <row r="649" spans="1:26" ht="12.75" customHeight="1" x14ac:dyDescent="0.2">
      <c r="A649" s="91"/>
      <c r="B649" s="91"/>
      <c r="C649" s="91"/>
      <c r="D649" s="91"/>
      <c r="E649" s="91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</row>
    <row r="650" spans="1:26" ht="12.75" customHeight="1" x14ac:dyDescent="0.2">
      <c r="A650" s="91"/>
      <c r="B650" s="91"/>
      <c r="C650" s="91"/>
      <c r="D650" s="91"/>
      <c r="E650" s="91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</row>
    <row r="651" spans="1:26" ht="12.75" customHeight="1" x14ac:dyDescent="0.2">
      <c r="A651" s="91"/>
      <c r="B651" s="91"/>
      <c r="C651" s="91"/>
      <c r="D651" s="91"/>
      <c r="E651" s="91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</row>
    <row r="652" spans="1:26" ht="12.75" customHeight="1" x14ac:dyDescent="0.2">
      <c r="A652" s="91"/>
      <c r="B652" s="91"/>
      <c r="C652" s="91"/>
      <c r="D652" s="91"/>
      <c r="E652" s="91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</row>
    <row r="653" spans="1:26" ht="12.75" customHeight="1" x14ac:dyDescent="0.2">
      <c r="A653" s="91"/>
      <c r="B653" s="91"/>
      <c r="C653" s="91"/>
      <c r="D653" s="91"/>
      <c r="E653" s="91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</row>
    <row r="654" spans="1:26" ht="12.75" customHeight="1" x14ac:dyDescent="0.2">
      <c r="A654" s="91"/>
      <c r="B654" s="91"/>
      <c r="C654" s="91"/>
      <c r="D654" s="91"/>
      <c r="E654" s="91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</row>
    <row r="655" spans="1:26" ht="12.75" customHeight="1" x14ac:dyDescent="0.2">
      <c r="A655" s="91"/>
      <c r="B655" s="91"/>
      <c r="C655" s="91"/>
      <c r="D655" s="91"/>
      <c r="E655" s="91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</row>
    <row r="656" spans="1:26" ht="12.75" customHeight="1" x14ac:dyDescent="0.2">
      <c r="A656" s="91"/>
      <c r="B656" s="91"/>
      <c r="C656" s="91"/>
      <c r="D656" s="91"/>
      <c r="E656" s="91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</row>
    <row r="657" spans="1:26" ht="12.75" customHeight="1" x14ac:dyDescent="0.2">
      <c r="A657" s="91"/>
      <c r="B657" s="91"/>
      <c r="C657" s="91"/>
      <c r="D657" s="91"/>
      <c r="E657" s="91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</row>
    <row r="658" spans="1:26" ht="12.75" customHeight="1" x14ac:dyDescent="0.2">
      <c r="A658" s="91"/>
      <c r="B658" s="91"/>
      <c r="C658" s="91"/>
      <c r="D658" s="91"/>
      <c r="E658" s="91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</row>
    <row r="659" spans="1:26" ht="12.75" customHeight="1" x14ac:dyDescent="0.2">
      <c r="A659" s="91"/>
      <c r="B659" s="91"/>
      <c r="C659" s="91"/>
      <c r="D659" s="91"/>
      <c r="E659" s="91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</row>
    <row r="660" spans="1:26" ht="12.75" customHeight="1" x14ac:dyDescent="0.2">
      <c r="A660" s="91"/>
      <c r="B660" s="91"/>
      <c r="C660" s="91"/>
      <c r="D660" s="91"/>
      <c r="E660" s="91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</row>
    <row r="661" spans="1:26" ht="12.75" customHeight="1" x14ac:dyDescent="0.2">
      <c r="A661" s="91"/>
      <c r="B661" s="91"/>
      <c r="C661" s="91"/>
      <c r="D661" s="91"/>
      <c r="E661" s="91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</row>
    <row r="662" spans="1:26" ht="12.75" customHeight="1" x14ac:dyDescent="0.2">
      <c r="A662" s="91"/>
      <c r="B662" s="91"/>
      <c r="C662" s="91"/>
      <c r="D662" s="91"/>
      <c r="E662" s="91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</row>
    <row r="663" spans="1:26" ht="12.75" customHeight="1" x14ac:dyDescent="0.2">
      <c r="A663" s="91"/>
      <c r="B663" s="91"/>
      <c r="C663" s="91"/>
      <c r="D663" s="91"/>
      <c r="E663" s="91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</row>
    <row r="664" spans="1:26" ht="12.75" customHeight="1" x14ac:dyDescent="0.2">
      <c r="A664" s="91"/>
      <c r="B664" s="91"/>
      <c r="C664" s="91"/>
      <c r="D664" s="91"/>
      <c r="E664" s="91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</row>
    <row r="665" spans="1:26" ht="12.75" customHeight="1" x14ac:dyDescent="0.2">
      <c r="A665" s="91"/>
      <c r="B665" s="91"/>
      <c r="C665" s="91"/>
      <c r="D665" s="91"/>
      <c r="E665" s="91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</row>
    <row r="666" spans="1:26" ht="12.75" customHeight="1" x14ac:dyDescent="0.2">
      <c r="A666" s="91"/>
      <c r="B666" s="91"/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</row>
    <row r="667" spans="1:26" ht="12.75" customHeight="1" x14ac:dyDescent="0.2">
      <c r="A667" s="91"/>
      <c r="B667" s="91"/>
      <c r="C667" s="91"/>
      <c r="D667" s="91"/>
      <c r="E667" s="91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</row>
    <row r="668" spans="1:26" ht="12.75" customHeight="1" x14ac:dyDescent="0.2">
      <c r="A668" s="91"/>
      <c r="B668" s="91"/>
      <c r="C668" s="91"/>
      <c r="D668" s="91"/>
      <c r="E668" s="91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</row>
    <row r="669" spans="1:26" ht="12.75" customHeight="1" x14ac:dyDescent="0.2">
      <c r="A669" s="91"/>
      <c r="B669" s="91"/>
      <c r="C669" s="91"/>
      <c r="D669" s="91"/>
      <c r="E669" s="91"/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</row>
    <row r="670" spans="1:26" ht="12.75" customHeight="1" x14ac:dyDescent="0.2">
      <c r="A670" s="91"/>
      <c r="B670" s="91"/>
      <c r="C670" s="91"/>
      <c r="D670" s="91"/>
      <c r="E670" s="91"/>
      <c r="F670" s="91"/>
      <c r="G670" s="91"/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</row>
    <row r="671" spans="1:26" ht="12.75" customHeight="1" x14ac:dyDescent="0.2">
      <c r="A671" s="91"/>
      <c r="B671" s="91"/>
      <c r="C671" s="91"/>
      <c r="D671" s="91"/>
      <c r="E671" s="91"/>
      <c r="F671" s="91"/>
      <c r="G671" s="91"/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</row>
    <row r="672" spans="1:26" ht="12.75" customHeight="1" x14ac:dyDescent="0.2">
      <c r="A672" s="91"/>
      <c r="B672" s="91"/>
      <c r="C672" s="91"/>
      <c r="D672" s="91"/>
      <c r="E672" s="91"/>
      <c r="F672" s="91"/>
      <c r="G672" s="91"/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</row>
    <row r="673" spans="1:26" ht="12.75" customHeight="1" x14ac:dyDescent="0.2">
      <c r="A673" s="91"/>
      <c r="B673" s="91"/>
      <c r="C673" s="91"/>
      <c r="D673" s="91"/>
      <c r="E673" s="91"/>
      <c r="F673" s="91"/>
      <c r="G673" s="91"/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</row>
    <row r="674" spans="1:26" ht="12.75" customHeight="1" x14ac:dyDescent="0.2">
      <c r="A674" s="91"/>
      <c r="B674" s="91"/>
      <c r="C674" s="91"/>
      <c r="D674" s="91"/>
      <c r="E674" s="91"/>
      <c r="F674" s="91"/>
      <c r="G674" s="91"/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</row>
    <row r="675" spans="1:26" ht="12.75" customHeight="1" x14ac:dyDescent="0.2">
      <c r="A675" s="91"/>
      <c r="B675" s="91"/>
      <c r="C675" s="91"/>
      <c r="D675" s="91"/>
      <c r="E675" s="91"/>
      <c r="F675" s="91"/>
      <c r="G675" s="91"/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</row>
    <row r="676" spans="1:26" ht="12.75" customHeight="1" x14ac:dyDescent="0.2">
      <c r="A676" s="91"/>
      <c r="B676" s="91"/>
      <c r="C676" s="91"/>
      <c r="D676" s="91"/>
      <c r="E676" s="91"/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</row>
    <row r="677" spans="1:26" ht="12.75" customHeight="1" x14ac:dyDescent="0.2">
      <c r="A677" s="91"/>
      <c r="B677" s="91"/>
      <c r="C677" s="91"/>
      <c r="D677" s="91"/>
      <c r="E677" s="91"/>
      <c r="F677" s="91"/>
      <c r="G677" s="91"/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</row>
    <row r="678" spans="1:26" ht="12.75" customHeight="1" x14ac:dyDescent="0.2">
      <c r="A678" s="91"/>
      <c r="B678" s="91"/>
      <c r="C678" s="91"/>
      <c r="D678" s="91"/>
      <c r="E678" s="91"/>
      <c r="F678" s="91"/>
      <c r="G678" s="91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</row>
    <row r="679" spans="1:26" ht="12.75" customHeight="1" x14ac:dyDescent="0.2">
      <c r="A679" s="91"/>
      <c r="B679" s="91"/>
      <c r="C679" s="91"/>
      <c r="D679" s="91"/>
      <c r="E679" s="91"/>
      <c r="F679" s="91"/>
      <c r="G679" s="91"/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</row>
    <row r="680" spans="1:26" ht="12.75" customHeight="1" x14ac:dyDescent="0.2">
      <c r="A680" s="91"/>
      <c r="B680" s="91"/>
      <c r="C680" s="91"/>
      <c r="D680" s="91"/>
      <c r="E680" s="91"/>
      <c r="F680" s="91"/>
      <c r="G680" s="91"/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</row>
    <row r="681" spans="1:26" ht="12.75" customHeight="1" x14ac:dyDescent="0.2">
      <c r="A681" s="91"/>
      <c r="B681" s="91"/>
      <c r="C681" s="91"/>
      <c r="D681" s="91"/>
      <c r="E681" s="91"/>
      <c r="F681" s="91"/>
      <c r="G681" s="91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</row>
    <row r="682" spans="1:26" ht="12.75" customHeight="1" x14ac:dyDescent="0.2">
      <c r="A682" s="91"/>
      <c r="B682" s="91"/>
      <c r="C682" s="91"/>
      <c r="D682" s="91"/>
      <c r="E682" s="91"/>
      <c r="F682" s="91"/>
      <c r="G682" s="91"/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</row>
    <row r="683" spans="1:26" ht="12.75" customHeight="1" x14ac:dyDescent="0.2">
      <c r="A683" s="91"/>
      <c r="B683" s="91"/>
      <c r="C683" s="91"/>
      <c r="D683" s="91"/>
      <c r="E683" s="91"/>
      <c r="F683" s="91"/>
      <c r="G683" s="91"/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</row>
    <row r="684" spans="1:26" ht="12.75" customHeight="1" x14ac:dyDescent="0.2">
      <c r="A684" s="91"/>
      <c r="B684" s="91"/>
      <c r="C684" s="91"/>
      <c r="D684" s="91"/>
      <c r="E684" s="91"/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</row>
    <row r="685" spans="1:26" ht="12.75" customHeight="1" x14ac:dyDescent="0.2">
      <c r="A685" s="91"/>
      <c r="B685" s="91"/>
      <c r="C685" s="91"/>
      <c r="D685" s="91"/>
      <c r="E685" s="91"/>
      <c r="F685" s="91"/>
      <c r="G685" s="91"/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</row>
    <row r="686" spans="1:26" ht="12.75" customHeight="1" x14ac:dyDescent="0.2">
      <c r="A686" s="91"/>
      <c r="B686" s="91"/>
      <c r="C686" s="91"/>
      <c r="D686" s="91"/>
      <c r="E686" s="91"/>
      <c r="F686" s="91"/>
      <c r="G686" s="91"/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</row>
    <row r="687" spans="1:26" ht="12.75" customHeight="1" x14ac:dyDescent="0.2">
      <c r="A687" s="91"/>
      <c r="B687" s="91"/>
      <c r="C687" s="91"/>
      <c r="D687" s="91"/>
      <c r="E687" s="91"/>
      <c r="F687" s="91"/>
      <c r="G687" s="91"/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</row>
    <row r="688" spans="1:26" ht="12.75" customHeight="1" x14ac:dyDescent="0.2">
      <c r="A688" s="91"/>
      <c r="B688" s="91"/>
      <c r="C688" s="91"/>
      <c r="D688" s="91"/>
      <c r="E688" s="91"/>
      <c r="F688" s="91"/>
      <c r="G688" s="91"/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</row>
    <row r="689" spans="1:26" ht="12.75" customHeight="1" x14ac:dyDescent="0.2">
      <c r="A689" s="91"/>
      <c r="B689" s="91"/>
      <c r="C689" s="91"/>
      <c r="D689" s="91"/>
      <c r="E689" s="91"/>
      <c r="F689" s="91"/>
      <c r="G689" s="91"/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</row>
    <row r="690" spans="1:26" ht="12.75" customHeight="1" x14ac:dyDescent="0.2">
      <c r="A690" s="91"/>
      <c r="B690" s="91"/>
      <c r="C690" s="91"/>
      <c r="D690" s="91"/>
      <c r="E690" s="91"/>
      <c r="F690" s="91"/>
      <c r="G690" s="91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</row>
    <row r="691" spans="1:26" ht="12.75" customHeight="1" x14ac:dyDescent="0.2">
      <c r="A691" s="91"/>
      <c r="B691" s="91"/>
      <c r="C691" s="91"/>
      <c r="D691" s="91"/>
      <c r="E691" s="91"/>
      <c r="F691" s="91"/>
      <c r="G691" s="91"/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</row>
    <row r="692" spans="1:26" ht="12.75" customHeight="1" x14ac:dyDescent="0.2">
      <c r="A692" s="91"/>
      <c r="B692" s="91"/>
      <c r="C692" s="91"/>
      <c r="D692" s="91"/>
      <c r="E692" s="91"/>
      <c r="F692" s="91"/>
      <c r="G692" s="91"/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</row>
    <row r="693" spans="1:26" ht="12.75" customHeight="1" x14ac:dyDescent="0.2">
      <c r="A693" s="91"/>
      <c r="B693" s="91"/>
      <c r="C693" s="91"/>
      <c r="D693" s="91"/>
      <c r="E693" s="91"/>
      <c r="F693" s="91"/>
      <c r="G693" s="91"/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</row>
    <row r="694" spans="1:26" ht="12.75" customHeight="1" x14ac:dyDescent="0.2">
      <c r="A694" s="91"/>
      <c r="B694" s="91"/>
      <c r="C694" s="91"/>
      <c r="D694" s="91"/>
      <c r="E694" s="91"/>
      <c r="F694" s="91"/>
      <c r="G694" s="91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</row>
    <row r="695" spans="1:26" ht="12.75" customHeight="1" x14ac:dyDescent="0.2">
      <c r="A695" s="91"/>
      <c r="B695" s="91"/>
      <c r="C695" s="91"/>
      <c r="D695" s="91"/>
      <c r="E695" s="91"/>
      <c r="F695" s="91"/>
      <c r="G695" s="91"/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</row>
    <row r="696" spans="1:26" ht="12.75" customHeight="1" x14ac:dyDescent="0.2">
      <c r="A696" s="91"/>
      <c r="B696" s="91"/>
      <c r="C696" s="91"/>
      <c r="D696" s="91"/>
      <c r="E696" s="91"/>
      <c r="F696" s="91"/>
      <c r="G696" s="91"/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</row>
    <row r="697" spans="1:26" ht="12.75" customHeight="1" x14ac:dyDescent="0.2">
      <c r="A697" s="91"/>
      <c r="B697" s="91"/>
      <c r="C697" s="91"/>
      <c r="D697" s="91"/>
      <c r="E697" s="91"/>
      <c r="F697" s="91"/>
      <c r="G697" s="91"/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</row>
    <row r="698" spans="1:26" ht="12.75" customHeight="1" x14ac:dyDescent="0.2">
      <c r="A698" s="91"/>
      <c r="B698" s="91"/>
      <c r="C698" s="91"/>
      <c r="D698" s="91"/>
      <c r="E698" s="91"/>
      <c r="F698" s="91"/>
      <c r="G698" s="91"/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</row>
    <row r="699" spans="1:26" ht="12.75" customHeight="1" x14ac:dyDescent="0.2">
      <c r="A699" s="91"/>
      <c r="B699" s="91"/>
      <c r="C699" s="91"/>
      <c r="D699" s="91"/>
      <c r="E699" s="91"/>
      <c r="F699" s="91"/>
      <c r="G699" s="91"/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</row>
    <row r="700" spans="1:26" ht="12.75" customHeight="1" x14ac:dyDescent="0.2">
      <c r="A700" s="91"/>
      <c r="B700" s="91"/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</row>
    <row r="701" spans="1:26" ht="12.75" customHeight="1" x14ac:dyDescent="0.2">
      <c r="A701" s="91"/>
      <c r="B701" s="91"/>
      <c r="C701" s="91"/>
      <c r="D701" s="91"/>
      <c r="E701" s="91"/>
      <c r="F701" s="91"/>
      <c r="G701" s="91"/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</row>
    <row r="702" spans="1:26" ht="12.75" customHeight="1" x14ac:dyDescent="0.2">
      <c r="A702" s="91"/>
      <c r="B702" s="91"/>
      <c r="C702" s="91"/>
      <c r="D702" s="91"/>
      <c r="E702" s="91"/>
      <c r="F702" s="91"/>
      <c r="G702" s="91"/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</row>
    <row r="703" spans="1:26" ht="12.75" customHeight="1" x14ac:dyDescent="0.2">
      <c r="A703" s="91"/>
      <c r="B703" s="91"/>
      <c r="C703" s="91"/>
      <c r="D703" s="91"/>
      <c r="E703" s="91"/>
      <c r="F703" s="91"/>
      <c r="G703" s="91"/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</row>
    <row r="704" spans="1:26" ht="12.75" customHeight="1" x14ac:dyDescent="0.2">
      <c r="A704" s="91"/>
      <c r="B704" s="91"/>
      <c r="C704" s="91"/>
      <c r="D704" s="91"/>
      <c r="E704" s="91"/>
      <c r="F704" s="91"/>
      <c r="G704" s="91"/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</row>
    <row r="705" spans="1:26" ht="12.75" customHeight="1" x14ac:dyDescent="0.2">
      <c r="A705" s="91"/>
      <c r="B705" s="91"/>
      <c r="C705" s="91"/>
      <c r="D705" s="91"/>
      <c r="E705" s="91"/>
      <c r="F705" s="91"/>
      <c r="G705" s="91"/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</row>
    <row r="706" spans="1:26" ht="12.75" customHeight="1" x14ac:dyDescent="0.2">
      <c r="A706" s="91"/>
      <c r="B706" s="91"/>
      <c r="C706" s="91"/>
      <c r="D706" s="91"/>
      <c r="E706" s="91"/>
      <c r="F706" s="91"/>
      <c r="G706" s="91"/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</row>
    <row r="707" spans="1:26" ht="12.75" customHeight="1" x14ac:dyDescent="0.2">
      <c r="A707" s="91"/>
      <c r="B707" s="91"/>
      <c r="C707" s="91"/>
      <c r="D707" s="91"/>
      <c r="E707" s="91"/>
      <c r="F707" s="91"/>
      <c r="G707" s="91"/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</row>
    <row r="708" spans="1:26" ht="12.75" customHeight="1" x14ac:dyDescent="0.2">
      <c r="A708" s="91"/>
      <c r="B708" s="91"/>
      <c r="C708" s="91"/>
      <c r="D708" s="91"/>
      <c r="E708" s="91"/>
      <c r="F708" s="91"/>
      <c r="G708" s="91"/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</row>
    <row r="709" spans="1:26" ht="12.75" customHeight="1" x14ac:dyDescent="0.2">
      <c r="A709" s="91"/>
      <c r="B709" s="91"/>
      <c r="C709" s="91"/>
      <c r="D709" s="91"/>
      <c r="E709" s="91"/>
      <c r="F709" s="91"/>
      <c r="G709" s="91"/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</row>
    <row r="710" spans="1:26" ht="12.75" customHeight="1" x14ac:dyDescent="0.2">
      <c r="A710" s="91"/>
      <c r="B710" s="91"/>
      <c r="C710" s="91"/>
      <c r="D710" s="91"/>
      <c r="E710" s="91"/>
      <c r="F710" s="91"/>
      <c r="G710" s="91"/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</row>
    <row r="711" spans="1:26" ht="12.75" customHeight="1" x14ac:dyDescent="0.2">
      <c r="A711" s="91"/>
      <c r="B711" s="91"/>
      <c r="C711" s="91"/>
      <c r="D711" s="91"/>
      <c r="E711" s="91"/>
      <c r="F711" s="91"/>
      <c r="G711" s="91"/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</row>
    <row r="712" spans="1:26" ht="12.75" customHeight="1" x14ac:dyDescent="0.2">
      <c r="A712" s="91"/>
      <c r="B712" s="91"/>
      <c r="C712" s="91"/>
      <c r="D712" s="91"/>
      <c r="E712" s="91"/>
      <c r="F712" s="91"/>
      <c r="G712" s="91"/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</row>
    <row r="713" spans="1:26" ht="12.75" customHeight="1" x14ac:dyDescent="0.2">
      <c r="A713" s="91"/>
      <c r="B713" s="91"/>
      <c r="C713" s="91"/>
      <c r="D713" s="91"/>
      <c r="E713" s="91"/>
      <c r="F713" s="91"/>
      <c r="G713" s="91"/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</row>
    <row r="714" spans="1:26" ht="12.75" customHeight="1" x14ac:dyDescent="0.2">
      <c r="A714" s="91"/>
      <c r="B714" s="91"/>
      <c r="C714" s="91"/>
      <c r="D714" s="91"/>
      <c r="E714" s="91"/>
      <c r="F714" s="91"/>
      <c r="G714" s="91"/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</row>
    <row r="715" spans="1:26" ht="12.75" customHeight="1" x14ac:dyDescent="0.2">
      <c r="A715" s="91"/>
      <c r="B715" s="91"/>
      <c r="C715" s="91"/>
      <c r="D715" s="91"/>
      <c r="E715" s="91"/>
      <c r="F715" s="91"/>
      <c r="G715" s="91"/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</row>
    <row r="716" spans="1:26" ht="12.75" customHeight="1" x14ac:dyDescent="0.2">
      <c r="A716" s="91"/>
      <c r="B716" s="91"/>
      <c r="C716" s="91"/>
      <c r="D716" s="91"/>
      <c r="E716" s="91"/>
      <c r="F716" s="91"/>
      <c r="G716" s="91"/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</row>
    <row r="717" spans="1:26" ht="12.75" customHeight="1" x14ac:dyDescent="0.2">
      <c r="A717" s="91"/>
      <c r="B717" s="91"/>
      <c r="C717" s="91"/>
      <c r="D717" s="91"/>
      <c r="E717" s="91"/>
      <c r="F717" s="91"/>
      <c r="G717" s="91"/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</row>
    <row r="718" spans="1:26" ht="12.75" customHeight="1" x14ac:dyDescent="0.2">
      <c r="A718" s="91"/>
      <c r="B718" s="91"/>
      <c r="C718" s="91"/>
      <c r="D718" s="91"/>
      <c r="E718" s="91"/>
      <c r="F718" s="91"/>
      <c r="G718" s="91"/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</row>
    <row r="719" spans="1:26" ht="12.75" customHeight="1" x14ac:dyDescent="0.2">
      <c r="A719" s="91"/>
      <c r="B719" s="91"/>
      <c r="C719" s="91"/>
      <c r="D719" s="91"/>
      <c r="E719" s="91"/>
      <c r="F719" s="91"/>
      <c r="G719" s="91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</row>
    <row r="720" spans="1:26" ht="12.75" customHeight="1" x14ac:dyDescent="0.2">
      <c r="A720" s="91"/>
      <c r="B720" s="91"/>
      <c r="C720" s="91"/>
      <c r="D720" s="91"/>
      <c r="E720" s="91"/>
      <c r="F720" s="91"/>
      <c r="G720" s="91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</row>
    <row r="721" spans="1:26" ht="12.75" customHeight="1" x14ac:dyDescent="0.2">
      <c r="A721" s="91"/>
      <c r="B721" s="91"/>
      <c r="C721" s="91"/>
      <c r="D721" s="91"/>
      <c r="E721" s="91"/>
      <c r="F721" s="91"/>
      <c r="G721" s="91"/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</row>
    <row r="722" spans="1:26" ht="12.75" customHeight="1" x14ac:dyDescent="0.2">
      <c r="A722" s="91"/>
      <c r="B722" s="91"/>
      <c r="C722" s="91"/>
      <c r="D722" s="91"/>
      <c r="E722" s="91"/>
      <c r="F722" s="91"/>
      <c r="G722" s="91"/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</row>
    <row r="723" spans="1:26" ht="12.75" customHeight="1" x14ac:dyDescent="0.2">
      <c r="A723" s="91"/>
      <c r="B723" s="91"/>
      <c r="C723" s="91"/>
      <c r="D723" s="91"/>
      <c r="E723" s="91"/>
      <c r="F723" s="91"/>
      <c r="G723" s="91"/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</row>
    <row r="724" spans="1:26" ht="12.75" customHeight="1" x14ac:dyDescent="0.2">
      <c r="A724" s="91"/>
      <c r="B724" s="91"/>
      <c r="C724" s="91"/>
      <c r="D724" s="91"/>
      <c r="E724" s="91"/>
      <c r="F724" s="91"/>
      <c r="G724" s="91"/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</row>
    <row r="725" spans="1:26" ht="12.75" customHeight="1" x14ac:dyDescent="0.2">
      <c r="A725" s="91"/>
      <c r="B725" s="91"/>
      <c r="C725" s="91"/>
      <c r="D725" s="91"/>
      <c r="E725" s="91"/>
      <c r="F725" s="91"/>
      <c r="G725" s="91"/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</row>
    <row r="726" spans="1:26" ht="12.75" customHeight="1" x14ac:dyDescent="0.2">
      <c r="A726" s="91"/>
      <c r="B726" s="91"/>
      <c r="C726" s="91"/>
      <c r="D726" s="91"/>
      <c r="E726" s="91"/>
      <c r="F726" s="91"/>
      <c r="G726" s="91"/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</row>
    <row r="727" spans="1:26" ht="12.75" customHeight="1" x14ac:dyDescent="0.2">
      <c r="A727" s="91"/>
      <c r="B727" s="91"/>
      <c r="C727" s="91"/>
      <c r="D727" s="91"/>
      <c r="E727" s="91"/>
      <c r="F727" s="91"/>
      <c r="G727" s="91"/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</row>
    <row r="728" spans="1:26" ht="12.75" customHeight="1" x14ac:dyDescent="0.2">
      <c r="A728" s="91"/>
      <c r="B728" s="91"/>
      <c r="C728" s="91"/>
      <c r="D728" s="91"/>
      <c r="E728" s="91"/>
      <c r="F728" s="91"/>
      <c r="G728" s="91"/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</row>
    <row r="729" spans="1:26" ht="12.75" customHeight="1" x14ac:dyDescent="0.2">
      <c r="A729" s="91"/>
      <c r="B729" s="91"/>
      <c r="C729" s="91"/>
      <c r="D729" s="91"/>
      <c r="E729" s="91"/>
      <c r="F729" s="91"/>
      <c r="G729" s="91"/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</row>
    <row r="730" spans="1:26" ht="12.75" customHeight="1" x14ac:dyDescent="0.2">
      <c r="A730" s="91"/>
      <c r="B730" s="91"/>
      <c r="C730" s="91"/>
      <c r="D730" s="91"/>
      <c r="E730" s="91"/>
      <c r="F730" s="91"/>
      <c r="G730" s="91"/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</row>
    <row r="731" spans="1:26" ht="12.75" customHeight="1" x14ac:dyDescent="0.2">
      <c r="A731" s="91"/>
      <c r="B731" s="91"/>
      <c r="C731" s="91"/>
      <c r="D731" s="91"/>
      <c r="E731" s="91"/>
      <c r="F731" s="91"/>
      <c r="G731" s="91"/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</row>
    <row r="732" spans="1:26" ht="12.75" customHeight="1" x14ac:dyDescent="0.2">
      <c r="A732" s="91"/>
      <c r="B732" s="91"/>
      <c r="C732" s="91"/>
      <c r="D732" s="91"/>
      <c r="E732" s="91"/>
      <c r="F732" s="91"/>
      <c r="G732" s="91"/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</row>
    <row r="733" spans="1:26" ht="12.75" customHeight="1" x14ac:dyDescent="0.2">
      <c r="A733" s="91"/>
      <c r="B733" s="91"/>
      <c r="C733" s="91"/>
      <c r="D733" s="91"/>
      <c r="E733" s="91"/>
      <c r="F733" s="91"/>
      <c r="G733" s="91"/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</row>
    <row r="734" spans="1:26" ht="12.75" customHeight="1" x14ac:dyDescent="0.2">
      <c r="A734" s="91"/>
      <c r="B734" s="91"/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</row>
    <row r="735" spans="1:26" ht="12.75" customHeight="1" x14ac:dyDescent="0.2">
      <c r="A735" s="91"/>
      <c r="B735" s="91"/>
      <c r="C735" s="91"/>
      <c r="D735" s="91"/>
      <c r="E735" s="91"/>
      <c r="F735" s="91"/>
      <c r="G735" s="91"/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</row>
    <row r="736" spans="1:26" ht="12.75" customHeight="1" x14ac:dyDescent="0.2">
      <c r="A736" s="91"/>
      <c r="B736" s="91"/>
      <c r="C736" s="91"/>
      <c r="D736" s="91"/>
      <c r="E736" s="91"/>
      <c r="F736" s="91"/>
      <c r="G736" s="91"/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</row>
    <row r="737" spans="1:26" ht="12.75" customHeight="1" x14ac:dyDescent="0.2">
      <c r="A737" s="91"/>
      <c r="B737" s="91"/>
      <c r="C737" s="91"/>
      <c r="D737" s="91"/>
      <c r="E737" s="91"/>
      <c r="F737" s="91"/>
      <c r="G737" s="91"/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</row>
    <row r="738" spans="1:26" ht="12.75" customHeight="1" x14ac:dyDescent="0.2">
      <c r="A738" s="91"/>
      <c r="B738" s="91"/>
      <c r="C738" s="91"/>
      <c r="D738" s="91"/>
      <c r="E738" s="91"/>
      <c r="F738" s="91"/>
      <c r="G738" s="91"/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</row>
    <row r="739" spans="1:26" ht="12.75" customHeight="1" x14ac:dyDescent="0.2">
      <c r="A739" s="91"/>
      <c r="B739" s="91"/>
      <c r="C739" s="91"/>
      <c r="D739" s="91"/>
      <c r="E739" s="91"/>
      <c r="F739" s="91"/>
      <c r="G739" s="91"/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</row>
    <row r="740" spans="1:26" ht="12.75" customHeight="1" x14ac:dyDescent="0.2">
      <c r="A740" s="91"/>
      <c r="B740" s="91"/>
      <c r="C740" s="91"/>
      <c r="D740" s="91"/>
      <c r="E740" s="91"/>
      <c r="F740" s="91"/>
      <c r="G740" s="91"/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</row>
    <row r="741" spans="1:26" ht="12.75" customHeight="1" x14ac:dyDescent="0.2">
      <c r="A741" s="91"/>
      <c r="B741" s="91"/>
      <c r="C741" s="91"/>
      <c r="D741" s="91"/>
      <c r="E741" s="91"/>
      <c r="F741" s="91"/>
      <c r="G741" s="91"/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</row>
    <row r="742" spans="1:26" ht="12.75" customHeight="1" x14ac:dyDescent="0.2">
      <c r="A742" s="91"/>
      <c r="B742" s="91"/>
      <c r="C742" s="91"/>
      <c r="D742" s="91"/>
      <c r="E742" s="91"/>
      <c r="F742" s="91"/>
      <c r="G742" s="91"/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</row>
    <row r="743" spans="1:26" ht="12.75" customHeight="1" x14ac:dyDescent="0.2">
      <c r="A743" s="91"/>
      <c r="B743" s="91"/>
      <c r="C743" s="91"/>
      <c r="D743" s="91"/>
      <c r="E743" s="91"/>
      <c r="F743" s="91"/>
      <c r="G743" s="91"/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</row>
    <row r="744" spans="1:26" ht="12.75" customHeight="1" x14ac:dyDescent="0.2">
      <c r="A744" s="91"/>
      <c r="B744" s="91"/>
      <c r="C744" s="91"/>
      <c r="D744" s="91"/>
      <c r="E744" s="91"/>
      <c r="F744" s="91"/>
      <c r="G744" s="91"/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</row>
    <row r="745" spans="1:26" ht="12.75" customHeight="1" x14ac:dyDescent="0.2">
      <c r="A745" s="91"/>
      <c r="B745" s="91"/>
      <c r="C745" s="91"/>
      <c r="D745" s="91"/>
      <c r="E745" s="91"/>
      <c r="F745" s="91"/>
      <c r="G745" s="91"/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</row>
    <row r="746" spans="1:26" ht="12.75" customHeight="1" x14ac:dyDescent="0.2">
      <c r="A746" s="91"/>
      <c r="B746" s="91"/>
      <c r="C746" s="91"/>
      <c r="D746" s="91"/>
      <c r="E746" s="91"/>
      <c r="F746" s="91"/>
      <c r="G746" s="91"/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</row>
    <row r="747" spans="1:26" ht="12.75" customHeight="1" x14ac:dyDescent="0.2">
      <c r="A747" s="91"/>
      <c r="B747" s="91"/>
      <c r="C747" s="91"/>
      <c r="D747" s="91"/>
      <c r="E747" s="91"/>
      <c r="F747" s="91"/>
      <c r="G747" s="91"/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</row>
    <row r="748" spans="1:26" ht="12.75" customHeight="1" x14ac:dyDescent="0.2">
      <c r="A748" s="91"/>
      <c r="B748" s="91"/>
      <c r="C748" s="91"/>
      <c r="D748" s="91"/>
      <c r="E748" s="91"/>
      <c r="F748" s="91"/>
      <c r="G748" s="91"/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</row>
    <row r="749" spans="1:26" ht="12.75" customHeight="1" x14ac:dyDescent="0.2">
      <c r="A749" s="91"/>
      <c r="B749" s="91"/>
      <c r="C749" s="91"/>
      <c r="D749" s="91"/>
      <c r="E749" s="91"/>
      <c r="F749" s="91"/>
      <c r="G749" s="91"/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</row>
    <row r="750" spans="1:26" ht="12.75" customHeight="1" x14ac:dyDescent="0.2">
      <c r="A750" s="91"/>
      <c r="B750" s="91"/>
      <c r="C750" s="91"/>
      <c r="D750" s="91"/>
      <c r="E750" s="91"/>
      <c r="F750" s="91"/>
      <c r="G750" s="91"/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</row>
    <row r="751" spans="1:26" ht="12.75" customHeight="1" x14ac:dyDescent="0.2">
      <c r="A751" s="91"/>
      <c r="B751" s="91"/>
      <c r="C751" s="91"/>
      <c r="D751" s="91"/>
      <c r="E751" s="91"/>
      <c r="F751" s="91"/>
      <c r="G751" s="91"/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</row>
    <row r="752" spans="1:26" ht="12.75" customHeight="1" x14ac:dyDescent="0.2">
      <c r="A752" s="91"/>
      <c r="B752" s="91"/>
      <c r="C752" s="91"/>
      <c r="D752" s="91"/>
      <c r="E752" s="91"/>
      <c r="F752" s="91"/>
      <c r="G752" s="91"/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</row>
    <row r="753" spans="1:26" ht="12.75" customHeight="1" x14ac:dyDescent="0.2">
      <c r="A753" s="91"/>
      <c r="B753" s="91"/>
      <c r="C753" s="91"/>
      <c r="D753" s="91"/>
      <c r="E753" s="91"/>
      <c r="F753" s="91"/>
      <c r="G753" s="91"/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</row>
    <row r="754" spans="1:26" ht="12.75" customHeight="1" x14ac:dyDescent="0.2">
      <c r="A754" s="91"/>
      <c r="B754" s="91"/>
      <c r="C754" s="91"/>
      <c r="D754" s="91"/>
      <c r="E754" s="91"/>
      <c r="F754" s="91"/>
      <c r="G754" s="91"/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</row>
    <row r="755" spans="1:26" ht="12.75" customHeight="1" x14ac:dyDescent="0.2">
      <c r="A755" s="91"/>
      <c r="B755" s="91"/>
      <c r="C755" s="91"/>
      <c r="D755" s="91"/>
      <c r="E755" s="91"/>
      <c r="F755" s="91"/>
      <c r="G755" s="91"/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</row>
    <row r="756" spans="1:26" ht="12.75" customHeight="1" x14ac:dyDescent="0.2">
      <c r="A756" s="91"/>
      <c r="B756" s="91"/>
      <c r="C756" s="91"/>
      <c r="D756" s="91"/>
      <c r="E756" s="91"/>
      <c r="F756" s="91"/>
      <c r="G756" s="91"/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</row>
    <row r="757" spans="1:26" ht="12.75" customHeight="1" x14ac:dyDescent="0.2">
      <c r="A757" s="91"/>
      <c r="B757" s="91"/>
      <c r="C757" s="91"/>
      <c r="D757" s="91"/>
      <c r="E757" s="91"/>
      <c r="F757" s="91"/>
      <c r="G757" s="91"/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</row>
    <row r="758" spans="1:26" ht="12.75" customHeight="1" x14ac:dyDescent="0.2">
      <c r="A758" s="91"/>
      <c r="B758" s="91"/>
      <c r="C758" s="91"/>
      <c r="D758" s="91"/>
      <c r="E758" s="91"/>
      <c r="F758" s="91"/>
      <c r="G758" s="91"/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</row>
    <row r="759" spans="1:26" ht="12.75" customHeight="1" x14ac:dyDescent="0.2">
      <c r="A759" s="91"/>
      <c r="B759" s="91"/>
      <c r="C759" s="91"/>
      <c r="D759" s="91"/>
      <c r="E759" s="91"/>
      <c r="F759" s="91"/>
      <c r="G759" s="91"/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</row>
    <row r="760" spans="1:26" ht="12.75" customHeight="1" x14ac:dyDescent="0.2">
      <c r="A760" s="91"/>
      <c r="B760" s="91"/>
      <c r="C760" s="91"/>
      <c r="D760" s="91"/>
      <c r="E760" s="91"/>
      <c r="F760" s="91"/>
      <c r="G760" s="91"/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</row>
    <row r="761" spans="1:26" ht="12.75" customHeight="1" x14ac:dyDescent="0.2">
      <c r="A761" s="91"/>
      <c r="B761" s="91"/>
      <c r="C761" s="91"/>
      <c r="D761" s="91"/>
      <c r="E761" s="91"/>
      <c r="F761" s="91"/>
      <c r="G761" s="91"/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</row>
    <row r="762" spans="1:26" ht="12.75" customHeight="1" x14ac:dyDescent="0.2">
      <c r="A762" s="91"/>
      <c r="B762" s="91"/>
      <c r="C762" s="91"/>
      <c r="D762" s="91"/>
      <c r="E762" s="91"/>
      <c r="F762" s="91"/>
      <c r="G762" s="91"/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</row>
    <row r="763" spans="1:26" ht="12.75" customHeight="1" x14ac:dyDescent="0.2">
      <c r="A763" s="91"/>
      <c r="B763" s="91"/>
      <c r="C763" s="91"/>
      <c r="D763" s="91"/>
      <c r="E763" s="91"/>
      <c r="F763" s="91"/>
      <c r="G763" s="91"/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</row>
    <row r="764" spans="1:26" ht="12.75" customHeight="1" x14ac:dyDescent="0.2">
      <c r="A764" s="91"/>
      <c r="B764" s="91"/>
      <c r="C764" s="91"/>
      <c r="D764" s="91"/>
      <c r="E764" s="91"/>
      <c r="F764" s="91"/>
      <c r="G764" s="91"/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</row>
    <row r="765" spans="1:26" ht="12.75" customHeight="1" x14ac:dyDescent="0.2">
      <c r="A765" s="91"/>
      <c r="B765" s="91"/>
      <c r="C765" s="91"/>
      <c r="D765" s="91"/>
      <c r="E765" s="91"/>
      <c r="F765" s="91"/>
      <c r="G765" s="91"/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</row>
    <row r="766" spans="1:26" ht="12.75" customHeight="1" x14ac:dyDescent="0.2">
      <c r="A766" s="91"/>
      <c r="B766" s="91"/>
      <c r="C766" s="91"/>
      <c r="D766" s="91"/>
      <c r="E766" s="91"/>
      <c r="F766" s="91"/>
      <c r="G766" s="91"/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</row>
    <row r="767" spans="1:26" ht="12.75" customHeight="1" x14ac:dyDescent="0.2">
      <c r="A767" s="91"/>
      <c r="B767" s="91"/>
      <c r="C767" s="91"/>
      <c r="D767" s="91"/>
      <c r="E767" s="91"/>
      <c r="F767" s="91"/>
      <c r="G767" s="91"/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</row>
    <row r="768" spans="1:26" ht="12.75" customHeight="1" x14ac:dyDescent="0.2">
      <c r="A768" s="91"/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</row>
    <row r="769" spans="1:26" ht="12.75" customHeight="1" x14ac:dyDescent="0.2">
      <c r="A769" s="91"/>
      <c r="B769" s="91"/>
      <c r="C769" s="91"/>
      <c r="D769" s="91"/>
      <c r="E769" s="91"/>
      <c r="F769" s="91"/>
      <c r="G769" s="91"/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</row>
    <row r="770" spans="1:26" ht="12.75" customHeight="1" x14ac:dyDescent="0.2">
      <c r="A770" s="91"/>
      <c r="B770" s="91"/>
      <c r="C770" s="91"/>
      <c r="D770" s="91"/>
      <c r="E770" s="91"/>
      <c r="F770" s="91"/>
      <c r="G770" s="91"/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</row>
    <row r="771" spans="1:26" ht="12.75" customHeight="1" x14ac:dyDescent="0.2">
      <c r="A771" s="91"/>
      <c r="B771" s="91"/>
      <c r="C771" s="91"/>
      <c r="D771" s="91"/>
      <c r="E771" s="91"/>
      <c r="F771" s="91"/>
      <c r="G771" s="91"/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</row>
    <row r="772" spans="1:26" ht="12.75" customHeight="1" x14ac:dyDescent="0.2">
      <c r="A772" s="91"/>
      <c r="B772" s="91"/>
      <c r="C772" s="91"/>
      <c r="D772" s="91"/>
      <c r="E772" s="91"/>
      <c r="F772" s="91"/>
      <c r="G772" s="91"/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</row>
    <row r="773" spans="1:26" ht="12.75" customHeight="1" x14ac:dyDescent="0.2">
      <c r="A773" s="91"/>
      <c r="B773" s="91"/>
      <c r="C773" s="91"/>
      <c r="D773" s="91"/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</row>
    <row r="774" spans="1:26" ht="12.75" customHeight="1" x14ac:dyDescent="0.2">
      <c r="A774" s="91"/>
      <c r="B774" s="91"/>
      <c r="C774" s="91"/>
      <c r="D774" s="91"/>
      <c r="E774" s="91"/>
      <c r="F774" s="91"/>
      <c r="G774" s="91"/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</row>
    <row r="775" spans="1:26" ht="12.75" customHeight="1" x14ac:dyDescent="0.2">
      <c r="A775" s="91"/>
      <c r="B775" s="91"/>
      <c r="C775" s="91"/>
      <c r="D775" s="91"/>
      <c r="E775" s="91"/>
      <c r="F775" s="91"/>
      <c r="G775" s="91"/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</row>
    <row r="776" spans="1:26" ht="12.75" customHeight="1" x14ac:dyDescent="0.2">
      <c r="A776" s="91"/>
      <c r="B776" s="91"/>
      <c r="C776" s="91"/>
      <c r="D776" s="91"/>
      <c r="E776" s="91"/>
      <c r="F776" s="91"/>
      <c r="G776" s="91"/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</row>
    <row r="777" spans="1:26" ht="12.75" customHeight="1" x14ac:dyDescent="0.2">
      <c r="A777" s="91"/>
      <c r="B777" s="91"/>
      <c r="C777" s="91"/>
      <c r="D777" s="91"/>
      <c r="E777" s="91"/>
      <c r="F777" s="91"/>
      <c r="G777" s="91"/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</row>
    <row r="778" spans="1:26" ht="12.75" customHeight="1" x14ac:dyDescent="0.2">
      <c r="A778" s="91"/>
      <c r="B778" s="91"/>
      <c r="C778" s="91"/>
      <c r="D778" s="91"/>
      <c r="E778" s="91"/>
      <c r="F778" s="91"/>
      <c r="G778" s="91"/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</row>
    <row r="779" spans="1:26" ht="12.75" customHeight="1" x14ac:dyDescent="0.2">
      <c r="A779" s="91"/>
      <c r="B779" s="91"/>
      <c r="C779" s="91"/>
      <c r="D779" s="91"/>
      <c r="E779" s="91"/>
      <c r="F779" s="91"/>
      <c r="G779" s="91"/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</row>
    <row r="780" spans="1:26" ht="12.75" customHeight="1" x14ac:dyDescent="0.2">
      <c r="A780" s="91"/>
      <c r="B780" s="91"/>
      <c r="C780" s="91"/>
      <c r="D780" s="91"/>
      <c r="E780" s="91"/>
      <c r="F780" s="91"/>
      <c r="G780" s="91"/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</row>
    <row r="781" spans="1:26" ht="12.75" customHeight="1" x14ac:dyDescent="0.2">
      <c r="A781" s="91"/>
      <c r="B781" s="91"/>
      <c r="C781" s="91"/>
      <c r="D781" s="91"/>
      <c r="E781" s="91"/>
      <c r="F781" s="91"/>
      <c r="G781" s="91"/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</row>
    <row r="782" spans="1:26" ht="12.75" customHeight="1" x14ac:dyDescent="0.2">
      <c r="A782" s="91"/>
      <c r="B782" s="91"/>
      <c r="C782" s="91"/>
      <c r="D782" s="91"/>
      <c r="E782" s="91"/>
      <c r="F782" s="91"/>
      <c r="G782" s="91"/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</row>
    <row r="783" spans="1:26" ht="12.75" customHeight="1" x14ac:dyDescent="0.2">
      <c r="A783" s="91"/>
      <c r="B783" s="91"/>
      <c r="C783" s="91"/>
      <c r="D783" s="91"/>
      <c r="E783" s="91"/>
      <c r="F783" s="91"/>
      <c r="G783" s="91"/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</row>
    <row r="784" spans="1:26" ht="12.75" customHeight="1" x14ac:dyDescent="0.2">
      <c r="A784" s="91"/>
      <c r="B784" s="91"/>
      <c r="C784" s="91"/>
      <c r="D784" s="91"/>
      <c r="E784" s="91"/>
      <c r="F784" s="91"/>
      <c r="G784" s="91"/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</row>
    <row r="785" spans="1:26" ht="12.75" customHeight="1" x14ac:dyDescent="0.2">
      <c r="A785" s="91"/>
      <c r="B785" s="91"/>
      <c r="C785" s="91"/>
      <c r="D785" s="91"/>
      <c r="E785" s="91"/>
      <c r="F785" s="91"/>
      <c r="G785" s="91"/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</row>
    <row r="786" spans="1:26" ht="12.75" customHeight="1" x14ac:dyDescent="0.2">
      <c r="A786" s="91"/>
      <c r="B786" s="91"/>
      <c r="C786" s="91"/>
      <c r="D786" s="91"/>
      <c r="E786" s="91"/>
      <c r="F786" s="91"/>
      <c r="G786" s="91"/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</row>
    <row r="787" spans="1:26" ht="12.75" customHeight="1" x14ac:dyDescent="0.2">
      <c r="A787" s="91"/>
      <c r="B787" s="91"/>
      <c r="C787" s="91"/>
      <c r="D787" s="91"/>
      <c r="E787" s="91"/>
      <c r="F787" s="91"/>
      <c r="G787" s="91"/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</row>
    <row r="788" spans="1:26" ht="12.75" customHeight="1" x14ac:dyDescent="0.2">
      <c r="A788" s="91"/>
      <c r="B788" s="91"/>
      <c r="C788" s="91"/>
      <c r="D788" s="91"/>
      <c r="E788" s="91"/>
      <c r="F788" s="91"/>
      <c r="G788" s="91"/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</row>
    <row r="789" spans="1:26" ht="12.75" customHeight="1" x14ac:dyDescent="0.2">
      <c r="A789" s="91"/>
      <c r="B789" s="91"/>
      <c r="C789" s="91"/>
      <c r="D789" s="91"/>
      <c r="E789" s="91"/>
      <c r="F789" s="91"/>
      <c r="G789" s="91"/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</row>
    <row r="790" spans="1:26" ht="12.75" customHeight="1" x14ac:dyDescent="0.2">
      <c r="A790" s="91"/>
      <c r="B790" s="91"/>
      <c r="C790" s="91"/>
      <c r="D790" s="91"/>
      <c r="E790" s="91"/>
      <c r="F790" s="91"/>
      <c r="G790" s="91"/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</row>
    <row r="791" spans="1:26" ht="12.75" customHeight="1" x14ac:dyDescent="0.2">
      <c r="A791" s="91"/>
      <c r="B791" s="91"/>
      <c r="C791" s="91"/>
      <c r="D791" s="91"/>
      <c r="E791" s="91"/>
      <c r="F791" s="91"/>
      <c r="G791" s="91"/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</row>
    <row r="792" spans="1:26" ht="12.75" customHeight="1" x14ac:dyDescent="0.2">
      <c r="A792" s="91"/>
      <c r="B792" s="91"/>
      <c r="C792" s="91"/>
      <c r="D792" s="91"/>
      <c r="E792" s="91"/>
      <c r="F792" s="91"/>
      <c r="G792" s="91"/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</row>
    <row r="793" spans="1:26" ht="12.75" customHeight="1" x14ac:dyDescent="0.2">
      <c r="A793" s="91"/>
      <c r="B793" s="91"/>
      <c r="C793" s="91"/>
      <c r="D793" s="91"/>
      <c r="E793" s="91"/>
      <c r="F793" s="91"/>
      <c r="G793" s="91"/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</row>
    <row r="794" spans="1:26" ht="12.75" customHeight="1" x14ac:dyDescent="0.2">
      <c r="A794" s="91"/>
      <c r="B794" s="91"/>
      <c r="C794" s="91"/>
      <c r="D794" s="91"/>
      <c r="E794" s="91"/>
      <c r="F794" s="91"/>
      <c r="G794" s="91"/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</row>
    <row r="795" spans="1:26" ht="12.75" customHeight="1" x14ac:dyDescent="0.2">
      <c r="A795" s="91"/>
      <c r="B795" s="91"/>
      <c r="C795" s="91"/>
      <c r="D795" s="91"/>
      <c r="E795" s="91"/>
      <c r="F795" s="91"/>
      <c r="G795" s="91"/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</row>
    <row r="796" spans="1:26" ht="12.75" customHeight="1" x14ac:dyDescent="0.2">
      <c r="A796" s="91"/>
      <c r="B796" s="91"/>
      <c r="C796" s="91"/>
      <c r="D796" s="91"/>
      <c r="E796" s="91"/>
      <c r="F796" s="91"/>
      <c r="G796" s="91"/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</row>
    <row r="797" spans="1:26" ht="12.75" customHeight="1" x14ac:dyDescent="0.2">
      <c r="A797" s="91"/>
      <c r="B797" s="91"/>
      <c r="C797" s="91"/>
      <c r="D797" s="91"/>
      <c r="E797" s="91"/>
      <c r="F797" s="91"/>
      <c r="G797" s="91"/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</row>
    <row r="798" spans="1:26" ht="12.75" customHeight="1" x14ac:dyDescent="0.2">
      <c r="A798" s="91"/>
      <c r="B798" s="91"/>
      <c r="C798" s="91"/>
      <c r="D798" s="91"/>
      <c r="E798" s="91"/>
      <c r="F798" s="91"/>
      <c r="G798" s="91"/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</row>
    <row r="799" spans="1:26" ht="12.75" customHeight="1" x14ac:dyDescent="0.2">
      <c r="A799" s="91"/>
      <c r="B799" s="91"/>
      <c r="C799" s="91"/>
      <c r="D799" s="91"/>
      <c r="E799" s="91"/>
      <c r="F799" s="91"/>
      <c r="G799" s="91"/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</row>
    <row r="800" spans="1:26" ht="12.75" customHeight="1" x14ac:dyDescent="0.2">
      <c r="A800" s="91"/>
      <c r="B800" s="91"/>
      <c r="C800" s="91"/>
      <c r="D800" s="91"/>
      <c r="E800" s="91"/>
      <c r="F800" s="91"/>
      <c r="G800" s="91"/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</row>
    <row r="801" spans="1:26" ht="12.75" customHeight="1" x14ac:dyDescent="0.2">
      <c r="A801" s="91"/>
      <c r="B801" s="91"/>
      <c r="C801" s="91"/>
      <c r="D801" s="91"/>
      <c r="E801" s="91"/>
      <c r="F801" s="91"/>
      <c r="G801" s="91"/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</row>
    <row r="802" spans="1:26" ht="12.75" customHeight="1" x14ac:dyDescent="0.2">
      <c r="A802" s="91"/>
      <c r="B802" s="91"/>
      <c r="C802" s="91"/>
      <c r="D802" s="91"/>
      <c r="E802" s="91"/>
      <c r="F802" s="91"/>
      <c r="G802" s="91"/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</row>
    <row r="803" spans="1:26" ht="12.75" customHeight="1" x14ac:dyDescent="0.2">
      <c r="A803" s="91"/>
      <c r="B803" s="91"/>
      <c r="C803" s="91"/>
      <c r="D803" s="91"/>
      <c r="E803" s="91"/>
      <c r="F803" s="91"/>
      <c r="G803" s="91"/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</row>
    <row r="804" spans="1:26" ht="12.75" customHeight="1" x14ac:dyDescent="0.2">
      <c r="A804" s="91"/>
      <c r="B804" s="91"/>
      <c r="C804" s="91"/>
      <c r="D804" s="91"/>
      <c r="E804" s="91"/>
      <c r="F804" s="91"/>
      <c r="G804" s="91"/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</row>
    <row r="805" spans="1:26" ht="12.75" customHeight="1" x14ac:dyDescent="0.2">
      <c r="A805" s="91"/>
      <c r="B805" s="91"/>
      <c r="C805" s="91"/>
      <c r="D805" s="91"/>
      <c r="E805" s="91"/>
      <c r="F805" s="91"/>
      <c r="G805" s="91"/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</row>
    <row r="806" spans="1:26" ht="12.75" customHeight="1" x14ac:dyDescent="0.2">
      <c r="A806" s="91"/>
      <c r="B806" s="91"/>
      <c r="C806" s="91"/>
      <c r="D806" s="91"/>
      <c r="E806" s="91"/>
      <c r="F806" s="91"/>
      <c r="G806" s="91"/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</row>
    <row r="807" spans="1:26" ht="12.75" customHeight="1" x14ac:dyDescent="0.2">
      <c r="A807" s="91"/>
      <c r="B807" s="91"/>
      <c r="C807" s="91"/>
      <c r="D807" s="91"/>
      <c r="E807" s="91"/>
      <c r="F807" s="91"/>
      <c r="G807" s="91"/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</row>
    <row r="808" spans="1:26" ht="12.75" customHeight="1" x14ac:dyDescent="0.2">
      <c r="A808" s="91"/>
      <c r="B808" s="91"/>
      <c r="C808" s="91"/>
      <c r="D808" s="91"/>
      <c r="E808" s="91"/>
      <c r="F808" s="91"/>
      <c r="G808" s="91"/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</row>
    <row r="809" spans="1:26" ht="12.75" customHeight="1" x14ac:dyDescent="0.2">
      <c r="A809" s="91"/>
      <c r="B809" s="91"/>
      <c r="C809" s="91"/>
      <c r="D809" s="91"/>
      <c r="E809" s="91"/>
      <c r="F809" s="91"/>
      <c r="G809" s="91"/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</row>
    <row r="810" spans="1:26" ht="12.75" customHeight="1" x14ac:dyDescent="0.2">
      <c r="A810" s="91"/>
      <c r="B810" s="91"/>
      <c r="C810" s="91"/>
      <c r="D810" s="91"/>
      <c r="E810" s="91"/>
      <c r="F810" s="91"/>
      <c r="G810" s="91"/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</row>
    <row r="811" spans="1:26" ht="12.75" customHeight="1" x14ac:dyDescent="0.2">
      <c r="A811" s="91"/>
      <c r="B811" s="91"/>
      <c r="C811" s="91"/>
      <c r="D811" s="91"/>
      <c r="E811" s="91"/>
      <c r="F811" s="91"/>
      <c r="G811" s="91"/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</row>
    <row r="812" spans="1:26" ht="12.75" customHeight="1" x14ac:dyDescent="0.2">
      <c r="A812" s="91"/>
      <c r="B812" s="91"/>
      <c r="C812" s="91"/>
      <c r="D812" s="91"/>
      <c r="E812" s="91"/>
      <c r="F812" s="91"/>
      <c r="G812" s="91"/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</row>
    <row r="813" spans="1:26" ht="12.75" customHeight="1" x14ac:dyDescent="0.2">
      <c r="A813" s="91"/>
      <c r="B813" s="91"/>
      <c r="C813" s="91"/>
      <c r="D813" s="91"/>
      <c r="E813" s="91"/>
      <c r="F813" s="91"/>
      <c r="G813" s="91"/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</row>
    <row r="814" spans="1:26" ht="12.75" customHeight="1" x14ac:dyDescent="0.2">
      <c r="A814" s="91"/>
      <c r="B814" s="91"/>
      <c r="C814" s="91"/>
      <c r="D814" s="91"/>
      <c r="E814" s="91"/>
      <c r="F814" s="91"/>
      <c r="G814" s="91"/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</row>
    <row r="815" spans="1:26" ht="12.75" customHeight="1" x14ac:dyDescent="0.2">
      <c r="A815" s="91"/>
      <c r="B815" s="91"/>
      <c r="C815" s="91"/>
      <c r="D815" s="91"/>
      <c r="E815" s="91"/>
      <c r="F815" s="91"/>
      <c r="G815" s="91"/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</row>
    <row r="816" spans="1:26" ht="12.75" customHeight="1" x14ac:dyDescent="0.2">
      <c r="A816" s="91"/>
      <c r="B816" s="91"/>
      <c r="C816" s="91"/>
      <c r="D816" s="91"/>
      <c r="E816" s="91"/>
      <c r="F816" s="91"/>
      <c r="G816" s="91"/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</row>
    <row r="817" spans="1:26" ht="12.75" customHeight="1" x14ac:dyDescent="0.2">
      <c r="A817" s="91"/>
      <c r="B817" s="91"/>
      <c r="C817" s="91"/>
      <c r="D817" s="91"/>
      <c r="E817" s="91"/>
      <c r="F817" s="91"/>
      <c r="G817" s="91"/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</row>
    <row r="818" spans="1:26" ht="12.75" customHeight="1" x14ac:dyDescent="0.2">
      <c r="A818" s="91"/>
      <c r="B818" s="91"/>
      <c r="C818" s="91"/>
      <c r="D818" s="91"/>
      <c r="E818" s="91"/>
      <c r="F818" s="91"/>
      <c r="G818" s="91"/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</row>
    <row r="819" spans="1:26" ht="12.75" customHeight="1" x14ac:dyDescent="0.2">
      <c r="A819" s="91"/>
      <c r="B819" s="91"/>
      <c r="C819" s="91"/>
      <c r="D819" s="91"/>
      <c r="E819" s="91"/>
      <c r="F819" s="91"/>
      <c r="G819" s="91"/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</row>
    <row r="820" spans="1:26" ht="12.75" customHeight="1" x14ac:dyDescent="0.2">
      <c r="A820" s="91"/>
      <c r="B820" s="91"/>
      <c r="C820" s="91"/>
      <c r="D820" s="91"/>
      <c r="E820" s="91"/>
      <c r="F820" s="91"/>
      <c r="G820" s="91"/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</row>
    <row r="821" spans="1:26" ht="12.75" customHeight="1" x14ac:dyDescent="0.2">
      <c r="A821" s="91"/>
      <c r="B821" s="91"/>
      <c r="C821" s="91"/>
      <c r="D821" s="91"/>
      <c r="E821" s="91"/>
      <c r="F821" s="91"/>
      <c r="G821" s="91"/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</row>
    <row r="822" spans="1:26" ht="12.75" customHeight="1" x14ac:dyDescent="0.2">
      <c r="A822" s="91"/>
      <c r="B822" s="91"/>
      <c r="C822" s="91"/>
      <c r="D822" s="91"/>
      <c r="E822" s="91"/>
      <c r="F822" s="91"/>
      <c r="G822" s="91"/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</row>
    <row r="823" spans="1:26" ht="12.75" customHeight="1" x14ac:dyDescent="0.2">
      <c r="A823" s="91"/>
      <c r="B823" s="91"/>
      <c r="C823" s="91"/>
      <c r="D823" s="91"/>
      <c r="E823" s="91"/>
      <c r="F823" s="91"/>
      <c r="G823" s="91"/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</row>
    <row r="824" spans="1:26" ht="12.75" customHeight="1" x14ac:dyDescent="0.2">
      <c r="A824" s="91"/>
      <c r="B824" s="91"/>
      <c r="C824" s="91"/>
      <c r="D824" s="91"/>
      <c r="E824" s="91"/>
      <c r="F824" s="91"/>
      <c r="G824" s="91"/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</row>
    <row r="825" spans="1:26" ht="12.75" customHeight="1" x14ac:dyDescent="0.2">
      <c r="A825" s="91"/>
      <c r="B825" s="91"/>
      <c r="C825" s="91"/>
      <c r="D825" s="91"/>
      <c r="E825" s="91"/>
      <c r="F825" s="91"/>
      <c r="G825" s="91"/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</row>
    <row r="826" spans="1:26" ht="12.75" customHeight="1" x14ac:dyDescent="0.2">
      <c r="A826" s="91"/>
      <c r="B826" s="91"/>
      <c r="C826" s="91"/>
      <c r="D826" s="91"/>
      <c r="E826" s="91"/>
      <c r="F826" s="91"/>
      <c r="G826" s="91"/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</row>
    <row r="827" spans="1:26" ht="12.75" customHeight="1" x14ac:dyDescent="0.2">
      <c r="A827" s="91"/>
      <c r="B827" s="91"/>
      <c r="C827" s="91"/>
      <c r="D827" s="91"/>
      <c r="E827" s="91"/>
      <c r="F827" s="91"/>
      <c r="G827" s="91"/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</row>
    <row r="828" spans="1:26" ht="12.75" customHeight="1" x14ac:dyDescent="0.2">
      <c r="A828" s="91"/>
      <c r="B828" s="91"/>
      <c r="C828" s="91"/>
      <c r="D828" s="91"/>
      <c r="E828" s="91"/>
      <c r="F828" s="91"/>
      <c r="G828" s="91"/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</row>
    <row r="829" spans="1:26" ht="12.75" customHeight="1" x14ac:dyDescent="0.2">
      <c r="A829" s="91"/>
      <c r="B829" s="91"/>
      <c r="C829" s="91"/>
      <c r="D829" s="91"/>
      <c r="E829" s="91"/>
      <c r="F829" s="91"/>
      <c r="G829" s="91"/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</row>
    <row r="830" spans="1:26" ht="12.75" customHeight="1" x14ac:dyDescent="0.2">
      <c r="A830" s="91"/>
      <c r="B830" s="91"/>
      <c r="C830" s="91"/>
      <c r="D830" s="91"/>
      <c r="E830" s="91"/>
      <c r="F830" s="91"/>
      <c r="G830" s="91"/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</row>
    <row r="831" spans="1:26" ht="12.75" customHeight="1" x14ac:dyDescent="0.2">
      <c r="A831" s="91"/>
      <c r="B831" s="91"/>
      <c r="C831" s="91"/>
      <c r="D831" s="91"/>
      <c r="E831" s="91"/>
      <c r="F831" s="91"/>
      <c r="G831" s="91"/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</row>
    <row r="832" spans="1:26" ht="12.75" customHeight="1" x14ac:dyDescent="0.2">
      <c r="A832" s="91"/>
      <c r="B832" s="91"/>
      <c r="C832" s="91"/>
      <c r="D832" s="91"/>
      <c r="E832" s="91"/>
      <c r="F832" s="91"/>
      <c r="G832" s="91"/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</row>
    <row r="833" spans="1:26" ht="12.75" customHeight="1" x14ac:dyDescent="0.2">
      <c r="A833" s="91"/>
      <c r="B833" s="91"/>
      <c r="C833" s="91"/>
      <c r="D833" s="91"/>
      <c r="E833" s="91"/>
      <c r="F833" s="91"/>
      <c r="G833" s="91"/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</row>
    <row r="834" spans="1:26" ht="12.75" customHeight="1" x14ac:dyDescent="0.2">
      <c r="A834" s="91"/>
      <c r="B834" s="91"/>
      <c r="C834" s="91"/>
      <c r="D834" s="91"/>
      <c r="E834" s="91"/>
      <c r="F834" s="91"/>
      <c r="G834" s="91"/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</row>
    <row r="835" spans="1:26" ht="12.75" customHeight="1" x14ac:dyDescent="0.2">
      <c r="A835" s="91"/>
      <c r="B835" s="91"/>
      <c r="C835" s="91"/>
      <c r="D835" s="91"/>
      <c r="E835" s="91"/>
      <c r="F835" s="91"/>
      <c r="G835" s="91"/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</row>
    <row r="836" spans="1:26" ht="12.75" customHeight="1" x14ac:dyDescent="0.2">
      <c r="A836" s="91"/>
      <c r="B836" s="91"/>
      <c r="C836" s="91"/>
      <c r="D836" s="91"/>
      <c r="E836" s="91"/>
      <c r="F836" s="91"/>
      <c r="G836" s="91"/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</row>
    <row r="837" spans="1:26" ht="12.75" customHeight="1" x14ac:dyDescent="0.2">
      <c r="A837" s="91"/>
      <c r="B837" s="91"/>
      <c r="C837" s="91"/>
      <c r="D837" s="91"/>
      <c r="E837" s="91"/>
      <c r="F837" s="91"/>
      <c r="G837" s="91"/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</row>
    <row r="838" spans="1:26" ht="12.75" customHeight="1" x14ac:dyDescent="0.2">
      <c r="A838" s="91"/>
      <c r="B838" s="91"/>
      <c r="C838" s="91"/>
      <c r="D838" s="91"/>
      <c r="E838" s="91"/>
      <c r="F838" s="91"/>
      <c r="G838" s="91"/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</row>
    <row r="839" spans="1:26" ht="12.75" customHeight="1" x14ac:dyDescent="0.2">
      <c r="A839" s="91"/>
      <c r="B839" s="91"/>
      <c r="C839" s="91"/>
      <c r="D839" s="91"/>
      <c r="E839" s="91"/>
      <c r="F839" s="91"/>
      <c r="G839" s="91"/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</row>
    <row r="840" spans="1:26" ht="12.75" customHeight="1" x14ac:dyDescent="0.2">
      <c r="A840" s="91"/>
      <c r="B840" s="91"/>
      <c r="C840" s="91"/>
      <c r="D840" s="91"/>
      <c r="E840" s="91"/>
      <c r="F840" s="91"/>
      <c r="G840" s="91"/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</row>
    <row r="841" spans="1:26" ht="12.75" customHeight="1" x14ac:dyDescent="0.2">
      <c r="A841" s="91"/>
      <c r="B841" s="91"/>
      <c r="C841" s="91"/>
      <c r="D841" s="91"/>
      <c r="E841" s="91"/>
      <c r="F841" s="91"/>
      <c r="G841" s="91"/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</row>
    <row r="842" spans="1:26" ht="12.75" customHeight="1" x14ac:dyDescent="0.2">
      <c r="A842" s="91"/>
      <c r="B842" s="91"/>
      <c r="C842" s="91"/>
      <c r="D842" s="91"/>
      <c r="E842" s="91"/>
      <c r="F842" s="91"/>
      <c r="G842" s="91"/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</row>
    <row r="843" spans="1:26" ht="12.75" customHeight="1" x14ac:dyDescent="0.2">
      <c r="A843" s="91"/>
      <c r="B843" s="91"/>
      <c r="C843" s="91"/>
      <c r="D843" s="91"/>
      <c r="E843" s="91"/>
      <c r="F843" s="91"/>
      <c r="G843" s="91"/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</row>
    <row r="844" spans="1:26" ht="12.75" customHeight="1" x14ac:dyDescent="0.2">
      <c r="A844" s="91"/>
      <c r="B844" s="91"/>
      <c r="C844" s="91"/>
      <c r="D844" s="91"/>
      <c r="E844" s="91"/>
      <c r="F844" s="91"/>
      <c r="G844" s="91"/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</row>
    <row r="845" spans="1:26" ht="12.75" customHeight="1" x14ac:dyDescent="0.2">
      <c r="A845" s="91"/>
      <c r="B845" s="91"/>
      <c r="C845" s="91"/>
      <c r="D845" s="91"/>
      <c r="E845" s="91"/>
      <c r="F845" s="91"/>
      <c r="G845" s="91"/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</row>
    <row r="846" spans="1:26" ht="12.75" customHeight="1" x14ac:dyDescent="0.2">
      <c r="A846" s="91"/>
      <c r="B846" s="91"/>
      <c r="C846" s="91"/>
      <c r="D846" s="91"/>
      <c r="E846" s="91"/>
      <c r="F846" s="91"/>
      <c r="G846" s="91"/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</row>
    <row r="847" spans="1:26" ht="12.75" customHeight="1" x14ac:dyDescent="0.2">
      <c r="A847" s="91"/>
      <c r="B847" s="91"/>
      <c r="C847" s="91"/>
      <c r="D847" s="91"/>
      <c r="E847" s="91"/>
      <c r="F847" s="91"/>
      <c r="G847" s="91"/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</row>
    <row r="848" spans="1:26" ht="12.75" customHeight="1" x14ac:dyDescent="0.2">
      <c r="A848" s="91"/>
      <c r="B848" s="91"/>
      <c r="C848" s="91"/>
      <c r="D848" s="91"/>
      <c r="E848" s="91"/>
      <c r="F848" s="91"/>
      <c r="G848" s="91"/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</row>
    <row r="849" spans="1:26" ht="12.75" customHeight="1" x14ac:dyDescent="0.2">
      <c r="A849" s="91"/>
      <c r="B849" s="91"/>
      <c r="C849" s="91"/>
      <c r="D849" s="91"/>
      <c r="E849" s="91"/>
      <c r="F849" s="91"/>
      <c r="G849" s="91"/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</row>
    <row r="850" spans="1:26" ht="12.75" customHeight="1" x14ac:dyDescent="0.2">
      <c r="A850" s="91"/>
      <c r="B850" s="91"/>
      <c r="C850" s="91"/>
      <c r="D850" s="91"/>
      <c r="E850" s="91"/>
      <c r="F850" s="91"/>
      <c r="G850" s="91"/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</row>
    <row r="851" spans="1:26" ht="12.75" customHeight="1" x14ac:dyDescent="0.2">
      <c r="A851" s="91"/>
      <c r="B851" s="91"/>
      <c r="C851" s="91"/>
      <c r="D851" s="91"/>
      <c r="E851" s="91"/>
      <c r="F851" s="91"/>
      <c r="G851" s="91"/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</row>
    <row r="852" spans="1:26" ht="12.75" customHeight="1" x14ac:dyDescent="0.2">
      <c r="A852" s="91"/>
      <c r="B852" s="91"/>
      <c r="C852" s="91"/>
      <c r="D852" s="91"/>
      <c r="E852" s="91"/>
      <c r="F852" s="91"/>
      <c r="G852" s="91"/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</row>
    <row r="853" spans="1:26" ht="12.75" customHeight="1" x14ac:dyDescent="0.2">
      <c r="A853" s="91"/>
      <c r="B853" s="91"/>
      <c r="C853" s="91"/>
      <c r="D853" s="91"/>
      <c r="E853" s="91"/>
      <c r="F853" s="91"/>
      <c r="G853" s="91"/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</row>
    <row r="854" spans="1:26" ht="12.75" customHeight="1" x14ac:dyDescent="0.2">
      <c r="A854" s="91"/>
      <c r="B854" s="91"/>
      <c r="C854" s="91"/>
      <c r="D854" s="91"/>
      <c r="E854" s="91"/>
      <c r="F854" s="91"/>
      <c r="G854" s="91"/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</row>
    <row r="855" spans="1:26" ht="12.75" customHeight="1" x14ac:dyDescent="0.2">
      <c r="A855" s="91"/>
      <c r="B855" s="91"/>
      <c r="C855" s="91"/>
      <c r="D855" s="91"/>
      <c r="E855" s="91"/>
      <c r="F855" s="91"/>
      <c r="G855" s="91"/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</row>
    <row r="856" spans="1:26" ht="12.75" customHeight="1" x14ac:dyDescent="0.2">
      <c r="A856" s="91"/>
      <c r="B856" s="91"/>
      <c r="C856" s="91"/>
      <c r="D856" s="91"/>
      <c r="E856" s="91"/>
      <c r="F856" s="91"/>
      <c r="G856" s="91"/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</row>
    <row r="857" spans="1:26" ht="12.75" customHeight="1" x14ac:dyDescent="0.2">
      <c r="A857" s="91"/>
      <c r="B857" s="91"/>
      <c r="C857" s="91"/>
      <c r="D857" s="91"/>
      <c r="E857" s="91"/>
      <c r="F857" s="91"/>
      <c r="G857" s="91"/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</row>
    <row r="858" spans="1:26" ht="12.75" customHeight="1" x14ac:dyDescent="0.2">
      <c r="A858" s="91"/>
      <c r="B858" s="91"/>
      <c r="C858" s="91"/>
      <c r="D858" s="91"/>
      <c r="E858" s="91"/>
      <c r="F858" s="91"/>
      <c r="G858" s="91"/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</row>
    <row r="859" spans="1:26" ht="12.75" customHeight="1" x14ac:dyDescent="0.2">
      <c r="A859" s="91"/>
      <c r="B859" s="91"/>
      <c r="C859" s="91"/>
      <c r="D859" s="91"/>
      <c r="E859" s="91"/>
      <c r="F859" s="91"/>
      <c r="G859" s="91"/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</row>
    <row r="860" spans="1:26" ht="12.75" customHeight="1" x14ac:dyDescent="0.2">
      <c r="A860" s="91"/>
      <c r="B860" s="91"/>
      <c r="C860" s="91"/>
      <c r="D860" s="91"/>
      <c r="E860" s="91"/>
      <c r="F860" s="91"/>
      <c r="G860" s="91"/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</row>
    <row r="861" spans="1:26" ht="12.75" customHeight="1" x14ac:dyDescent="0.2">
      <c r="A861" s="91"/>
      <c r="B861" s="91"/>
      <c r="C861" s="91"/>
      <c r="D861" s="91"/>
      <c r="E861" s="91"/>
      <c r="F861" s="91"/>
      <c r="G861" s="91"/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</row>
    <row r="862" spans="1:26" ht="12.75" customHeight="1" x14ac:dyDescent="0.2">
      <c r="A862" s="91"/>
      <c r="B862" s="91"/>
      <c r="C862" s="91"/>
      <c r="D862" s="91"/>
      <c r="E862" s="91"/>
      <c r="F862" s="91"/>
      <c r="G862" s="91"/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</row>
    <row r="863" spans="1:26" ht="12.75" customHeight="1" x14ac:dyDescent="0.2">
      <c r="A863" s="91"/>
      <c r="B863" s="91"/>
      <c r="C863" s="91"/>
      <c r="D863" s="91"/>
      <c r="E863" s="91"/>
      <c r="F863" s="91"/>
      <c r="G863" s="91"/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</row>
    <row r="864" spans="1:26" ht="12.75" customHeight="1" x14ac:dyDescent="0.2">
      <c r="A864" s="91"/>
      <c r="B864" s="91"/>
      <c r="C864" s="91"/>
      <c r="D864" s="91"/>
      <c r="E864" s="91"/>
      <c r="F864" s="91"/>
      <c r="G864" s="91"/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</row>
    <row r="865" spans="1:26" ht="12.75" customHeight="1" x14ac:dyDescent="0.2">
      <c r="A865" s="91"/>
      <c r="B865" s="91"/>
      <c r="C865" s="91"/>
      <c r="D865" s="91"/>
      <c r="E865" s="91"/>
      <c r="F865" s="91"/>
      <c r="G865" s="91"/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</row>
    <row r="866" spans="1:26" ht="12.75" customHeight="1" x14ac:dyDescent="0.2">
      <c r="A866" s="91"/>
      <c r="B866" s="91"/>
      <c r="C866" s="91"/>
      <c r="D866" s="91"/>
      <c r="E866" s="91"/>
      <c r="F866" s="91"/>
      <c r="G866" s="91"/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</row>
    <row r="867" spans="1:26" ht="12.75" customHeight="1" x14ac:dyDescent="0.2">
      <c r="A867" s="91"/>
      <c r="B867" s="91"/>
      <c r="C867" s="91"/>
      <c r="D867" s="91"/>
      <c r="E867" s="91"/>
      <c r="F867" s="91"/>
      <c r="G867" s="91"/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</row>
    <row r="868" spans="1:26" ht="12.75" customHeight="1" x14ac:dyDescent="0.2">
      <c r="A868" s="91"/>
      <c r="B868" s="91"/>
      <c r="C868" s="91"/>
      <c r="D868" s="91"/>
      <c r="E868" s="91"/>
      <c r="F868" s="91"/>
      <c r="G868" s="91"/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</row>
    <row r="869" spans="1:26" ht="12.75" customHeight="1" x14ac:dyDescent="0.2">
      <c r="A869" s="91"/>
      <c r="B869" s="91"/>
      <c r="C869" s="91"/>
      <c r="D869" s="91"/>
      <c r="E869" s="91"/>
      <c r="F869" s="91"/>
      <c r="G869" s="91"/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</row>
    <row r="870" spans="1:26" ht="12.75" customHeight="1" x14ac:dyDescent="0.2">
      <c r="A870" s="91"/>
      <c r="B870" s="91"/>
      <c r="C870" s="91"/>
      <c r="D870" s="91"/>
      <c r="E870" s="91"/>
      <c r="F870" s="91"/>
      <c r="G870" s="91"/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</row>
    <row r="871" spans="1:26" ht="12.75" customHeight="1" x14ac:dyDescent="0.2">
      <c r="A871" s="91"/>
      <c r="B871" s="91"/>
      <c r="C871" s="91"/>
      <c r="D871" s="91"/>
      <c r="E871" s="91"/>
      <c r="F871" s="91"/>
      <c r="G871" s="91"/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</row>
    <row r="872" spans="1:26" ht="12.75" customHeight="1" x14ac:dyDescent="0.2">
      <c r="A872" s="91"/>
      <c r="B872" s="91"/>
      <c r="C872" s="91"/>
      <c r="D872" s="91"/>
      <c r="E872" s="91"/>
      <c r="F872" s="91"/>
      <c r="G872" s="91"/>
      <c r="H872" s="91"/>
      <c r="I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</row>
    <row r="873" spans="1:26" ht="12.75" customHeight="1" x14ac:dyDescent="0.2">
      <c r="A873" s="91"/>
      <c r="B873" s="91"/>
      <c r="C873" s="91"/>
      <c r="D873" s="91"/>
      <c r="E873" s="91"/>
      <c r="F873" s="91"/>
      <c r="G873" s="91"/>
      <c r="H873" s="91"/>
      <c r="I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</row>
    <row r="874" spans="1:26" ht="12.75" customHeight="1" x14ac:dyDescent="0.2">
      <c r="A874" s="91"/>
      <c r="B874" s="91"/>
      <c r="C874" s="91"/>
      <c r="D874" s="91"/>
      <c r="E874" s="91"/>
      <c r="F874" s="91"/>
      <c r="G874" s="91"/>
      <c r="H874" s="91"/>
      <c r="I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</row>
    <row r="875" spans="1:26" ht="12.75" customHeight="1" x14ac:dyDescent="0.2">
      <c r="A875" s="91"/>
      <c r="B875" s="91"/>
      <c r="C875" s="91"/>
      <c r="D875" s="91"/>
      <c r="E875" s="91"/>
      <c r="F875" s="91"/>
      <c r="G875" s="91"/>
      <c r="H875" s="91"/>
      <c r="I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</row>
    <row r="876" spans="1:26" ht="12.75" customHeight="1" x14ac:dyDescent="0.2">
      <c r="A876" s="91"/>
      <c r="B876" s="91"/>
      <c r="C876" s="91"/>
      <c r="D876" s="91"/>
      <c r="E876" s="91"/>
      <c r="F876" s="91"/>
      <c r="G876" s="91"/>
      <c r="H876" s="91"/>
      <c r="I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</row>
    <row r="877" spans="1:26" ht="12.75" customHeight="1" x14ac:dyDescent="0.2">
      <c r="A877" s="91"/>
      <c r="B877" s="91"/>
      <c r="C877" s="91"/>
      <c r="D877" s="91"/>
      <c r="E877" s="91"/>
      <c r="F877" s="91"/>
      <c r="G877" s="91"/>
      <c r="H877" s="91"/>
      <c r="I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</row>
    <row r="878" spans="1:26" ht="12.75" customHeight="1" x14ac:dyDescent="0.2">
      <c r="A878" s="91"/>
      <c r="B878" s="91"/>
      <c r="C878" s="91"/>
      <c r="D878" s="91"/>
      <c r="E878" s="91"/>
      <c r="F878" s="91"/>
      <c r="G878" s="91"/>
      <c r="H878" s="91"/>
      <c r="I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</row>
    <row r="879" spans="1:26" ht="12.75" customHeight="1" x14ac:dyDescent="0.2">
      <c r="A879" s="91"/>
      <c r="B879" s="91"/>
      <c r="C879" s="91"/>
      <c r="D879" s="91"/>
      <c r="E879" s="91"/>
      <c r="F879" s="91"/>
      <c r="G879" s="91"/>
      <c r="H879" s="91"/>
      <c r="I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</row>
    <row r="880" spans="1:26" ht="12.75" customHeight="1" x14ac:dyDescent="0.2">
      <c r="A880" s="91"/>
      <c r="B880" s="91"/>
      <c r="C880" s="91"/>
      <c r="D880" s="91"/>
      <c r="E880" s="91"/>
      <c r="F880" s="91"/>
      <c r="G880" s="91"/>
      <c r="H880" s="91"/>
      <c r="I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</row>
    <row r="881" spans="1:26" ht="12.75" customHeight="1" x14ac:dyDescent="0.2">
      <c r="A881" s="91"/>
      <c r="B881" s="91"/>
      <c r="C881" s="91"/>
      <c r="D881" s="91"/>
      <c r="E881" s="91"/>
      <c r="F881" s="91"/>
      <c r="G881" s="91"/>
      <c r="H881" s="91"/>
      <c r="I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</row>
    <row r="882" spans="1:26" ht="12.75" customHeight="1" x14ac:dyDescent="0.2">
      <c r="A882" s="91"/>
      <c r="B882" s="91"/>
      <c r="C882" s="91"/>
      <c r="D882" s="91"/>
      <c r="E882" s="91"/>
      <c r="F882" s="91"/>
      <c r="G882" s="91"/>
      <c r="H882" s="91"/>
      <c r="I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</row>
    <row r="883" spans="1:26" ht="12.75" customHeight="1" x14ac:dyDescent="0.2">
      <c r="A883" s="91"/>
      <c r="B883" s="91"/>
      <c r="C883" s="91"/>
      <c r="D883" s="91"/>
      <c r="E883" s="91"/>
      <c r="F883" s="91"/>
      <c r="G883" s="91"/>
      <c r="H883" s="91"/>
      <c r="I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</row>
    <row r="884" spans="1:26" ht="12.75" customHeight="1" x14ac:dyDescent="0.2">
      <c r="A884" s="91"/>
      <c r="B884" s="91"/>
      <c r="C884" s="91"/>
      <c r="D884" s="91"/>
      <c r="E884" s="91"/>
      <c r="F884" s="91"/>
      <c r="G884" s="91"/>
      <c r="H884" s="91"/>
      <c r="I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</row>
    <row r="885" spans="1:26" ht="12.75" customHeight="1" x14ac:dyDescent="0.2">
      <c r="A885" s="91"/>
      <c r="B885" s="91"/>
      <c r="C885" s="91"/>
      <c r="D885" s="91"/>
      <c r="E885" s="91"/>
      <c r="F885" s="91"/>
      <c r="G885" s="91"/>
      <c r="H885" s="91"/>
      <c r="I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</row>
    <row r="886" spans="1:26" ht="12.75" customHeight="1" x14ac:dyDescent="0.2">
      <c r="A886" s="91"/>
      <c r="B886" s="91"/>
      <c r="C886" s="91"/>
      <c r="D886" s="91"/>
      <c r="E886" s="91"/>
      <c r="F886" s="91"/>
      <c r="G886" s="91"/>
      <c r="H886" s="91"/>
      <c r="I886" s="91"/>
      <c r="J886" s="91"/>
      <c r="K886" s="91"/>
      <c r="L886" s="91"/>
      <c r="M886" s="91"/>
      <c r="N886" s="91"/>
      <c r="O886" s="91"/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</row>
    <row r="887" spans="1:26" ht="12.75" customHeight="1" x14ac:dyDescent="0.2">
      <c r="A887" s="91"/>
      <c r="B887" s="91"/>
      <c r="C887" s="91"/>
      <c r="D887" s="91"/>
      <c r="E887" s="91"/>
      <c r="F887" s="91"/>
      <c r="G887" s="91"/>
      <c r="H887" s="91"/>
      <c r="I887" s="91"/>
      <c r="J887" s="91"/>
      <c r="K887" s="91"/>
      <c r="L887" s="91"/>
      <c r="M887" s="91"/>
      <c r="N887" s="91"/>
      <c r="O887" s="91"/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</row>
    <row r="888" spans="1:26" ht="12.75" customHeight="1" x14ac:dyDescent="0.2">
      <c r="A888" s="91"/>
      <c r="B888" s="91"/>
      <c r="C888" s="91"/>
      <c r="D888" s="91"/>
      <c r="E888" s="91"/>
      <c r="F888" s="91"/>
      <c r="G888" s="91"/>
      <c r="H888" s="91"/>
      <c r="I888" s="91"/>
      <c r="J888" s="91"/>
      <c r="K888" s="91"/>
      <c r="L888" s="91"/>
      <c r="M888" s="91"/>
      <c r="N888" s="91"/>
      <c r="O888" s="91"/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</row>
    <row r="889" spans="1:26" ht="12.75" customHeight="1" x14ac:dyDescent="0.2">
      <c r="A889" s="91"/>
      <c r="B889" s="91"/>
      <c r="C889" s="91"/>
      <c r="D889" s="91"/>
      <c r="E889" s="91"/>
      <c r="F889" s="91"/>
      <c r="G889" s="91"/>
      <c r="H889" s="91"/>
      <c r="I889" s="91"/>
      <c r="J889" s="91"/>
      <c r="K889" s="91"/>
      <c r="L889" s="91"/>
      <c r="M889" s="91"/>
      <c r="N889" s="91"/>
      <c r="O889" s="91"/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</row>
    <row r="890" spans="1:26" ht="12.75" customHeight="1" x14ac:dyDescent="0.2">
      <c r="A890" s="91"/>
      <c r="B890" s="91"/>
      <c r="C890" s="91"/>
      <c r="D890" s="91"/>
      <c r="E890" s="91"/>
      <c r="F890" s="91"/>
      <c r="G890" s="91"/>
      <c r="H890" s="91"/>
      <c r="I890" s="91"/>
      <c r="J890" s="91"/>
      <c r="K890" s="91"/>
      <c r="L890" s="91"/>
      <c r="M890" s="91"/>
      <c r="N890" s="91"/>
      <c r="O890" s="91"/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</row>
    <row r="891" spans="1:26" ht="12.75" customHeight="1" x14ac:dyDescent="0.2">
      <c r="A891" s="91"/>
      <c r="B891" s="91"/>
      <c r="C891" s="91"/>
      <c r="D891" s="91"/>
      <c r="E891" s="91"/>
      <c r="F891" s="91"/>
      <c r="G891" s="91"/>
      <c r="H891" s="91"/>
      <c r="I891" s="91"/>
      <c r="J891" s="91"/>
      <c r="K891" s="91"/>
      <c r="L891" s="91"/>
      <c r="M891" s="91"/>
      <c r="N891" s="91"/>
      <c r="O891" s="91"/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</row>
    <row r="892" spans="1:26" ht="12.75" customHeight="1" x14ac:dyDescent="0.2">
      <c r="A892" s="91"/>
      <c r="B892" s="91"/>
      <c r="C892" s="91"/>
      <c r="D892" s="91"/>
      <c r="E892" s="91"/>
      <c r="F892" s="91"/>
      <c r="G892" s="91"/>
      <c r="H892" s="91"/>
      <c r="I892" s="91"/>
      <c r="J892" s="91"/>
      <c r="K892" s="91"/>
      <c r="L892" s="91"/>
      <c r="M892" s="91"/>
      <c r="N892" s="91"/>
      <c r="O892" s="91"/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</row>
    <row r="893" spans="1:26" ht="12.75" customHeight="1" x14ac:dyDescent="0.2">
      <c r="A893" s="91"/>
      <c r="B893" s="91"/>
      <c r="C893" s="91"/>
      <c r="D893" s="91"/>
      <c r="E893" s="91"/>
      <c r="F893" s="91"/>
      <c r="G893" s="91"/>
      <c r="H893" s="91"/>
      <c r="I893" s="91"/>
      <c r="J893" s="91"/>
      <c r="K893" s="91"/>
      <c r="L893" s="91"/>
      <c r="M893" s="91"/>
      <c r="N893" s="91"/>
      <c r="O893" s="91"/>
      <c r="P893" s="91"/>
      <c r="Q893" s="91"/>
      <c r="R893" s="91"/>
      <c r="S893" s="91"/>
      <c r="T893" s="91"/>
      <c r="U893" s="91"/>
      <c r="V893" s="91"/>
      <c r="W893" s="91"/>
      <c r="X893" s="91"/>
      <c r="Y893" s="91"/>
      <c r="Z893" s="91"/>
    </row>
    <row r="894" spans="1:26" ht="12.75" customHeight="1" x14ac:dyDescent="0.2">
      <c r="A894" s="91"/>
      <c r="B894" s="91"/>
      <c r="C894" s="91"/>
      <c r="D894" s="91"/>
      <c r="E894" s="91"/>
      <c r="F894" s="91"/>
      <c r="G894" s="91"/>
      <c r="H894" s="91"/>
      <c r="I894" s="91"/>
      <c r="J894" s="91"/>
      <c r="K894" s="91"/>
      <c r="L894" s="91"/>
      <c r="M894" s="91"/>
      <c r="N894" s="91"/>
      <c r="O894" s="91"/>
      <c r="P894" s="91"/>
      <c r="Q894" s="91"/>
      <c r="R894" s="91"/>
      <c r="S894" s="91"/>
      <c r="T894" s="91"/>
      <c r="U894" s="91"/>
      <c r="V894" s="91"/>
      <c r="W894" s="91"/>
      <c r="X894" s="91"/>
      <c r="Y894" s="91"/>
      <c r="Z894" s="91"/>
    </row>
    <row r="895" spans="1:26" ht="12.75" customHeight="1" x14ac:dyDescent="0.2">
      <c r="A895" s="91"/>
      <c r="B895" s="91"/>
      <c r="C895" s="91"/>
      <c r="D895" s="91"/>
      <c r="E895" s="91"/>
      <c r="F895" s="91"/>
      <c r="G895" s="91"/>
      <c r="H895" s="91"/>
      <c r="I895" s="91"/>
      <c r="J895" s="91"/>
      <c r="K895" s="91"/>
      <c r="L895" s="91"/>
      <c r="M895" s="91"/>
      <c r="N895" s="91"/>
      <c r="O895" s="91"/>
      <c r="P895" s="91"/>
      <c r="Q895" s="91"/>
      <c r="R895" s="91"/>
      <c r="S895" s="91"/>
      <c r="T895" s="91"/>
      <c r="U895" s="91"/>
      <c r="V895" s="91"/>
      <c r="W895" s="91"/>
      <c r="X895" s="91"/>
      <c r="Y895" s="91"/>
      <c r="Z895" s="91"/>
    </row>
    <row r="896" spans="1:26" ht="12.75" customHeight="1" x14ac:dyDescent="0.2">
      <c r="A896" s="91"/>
      <c r="B896" s="91"/>
      <c r="C896" s="91"/>
      <c r="D896" s="91"/>
      <c r="E896" s="91"/>
      <c r="F896" s="91"/>
      <c r="G896" s="91"/>
      <c r="H896" s="91"/>
      <c r="I896" s="91"/>
      <c r="J896" s="91"/>
      <c r="K896" s="91"/>
      <c r="L896" s="91"/>
      <c r="M896" s="91"/>
      <c r="N896" s="91"/>
      <c r="O896" s="91"/>
      <c r="P896" s="91"/>
      <c r="Q896" s="91"/>
      <c r="R896" s="91"/>
      <c r="S896" s="91"/>
      <c r="T896" s="91"/>
      <c r="U896" s="91"/>
      <c r="V896" s="91"/>
      <c r="W896" s="91"/>
      <c r="X896" s="91"/>
      <c r="Y896" s="91"/>
      <c r="Z896" s="91"/>
    </row>
    <row r="897" spans="1:26" ht="12.75" customHeight="1" x14ac:dyDescent="0.2">
      <c r="A897" s="91"/>
      <c r="B897" s="91"/>
      <c r="C897" s="91"/>
      <c r="D897" s="91"/>
      <c r="E897" s="91"/>
      <c r="F897" s="91"/>
      <c r="G897" s="91"/>
      <c r="H897" s="91"/>
      <c r="I897" s="91"/>
      <c r="J897" s="91"/>
      <c r="K897" s="91"/>
      <c r="L897" s="91"/>
      <c r="M897" s="91"/>
      <c r="N897" s="91"/>
      <c r="O897" s="91"/>
      <c r="P897" s="91"/>
      <c r="Q897" s="91"/>
      <c r="R897" s="91"/>
      <c r="S897" s="91"/>
      <c r="T897" s="91"/>
      <c r="U897" s="91"/>
      <c r="V897" s="91"/>
      <c r="W897" s="91"/>
      <c r="X897" s="91"/>
      <c r="Y897" s="91"/>
      <c r="Z897" s="91"/>
    </row>
    <row r="898" spans="1:26" ht="12.75" customHeight="1" x14ac:dyDescent="0.2">
      <c r="A898" s="91"/>
      <c r="B898" s="91"/>
      <c r="C898" s="91"/>
      <c r="D898" s="91"/>
      <c r="E898" s="91"/>
      <c r="F898" s="91"/>
      <c r="G898" s="91"/>
      <c r="H898" s="91"/>
      <c r="I898" s="91"/>
      <c r="J898" s="91"/>
      <c r="K898" s="91"/>
      <c r="L898" s="91"/>
      <c r="M898" s="91"/>
      <c r="N898" s="91"/>
      <c r="O898" s="91"/>
      <c r="P898" s="91"/>
      <c r="Q898" s="91"/>
      <c r="R898" s="91"/>
      <c r="S898" s="91"/>
      <c r="T898" s="91"/>
      <c r="U898" s="91"/>
      <c r="V898" s="91"/>
      <c r="W898" s="91"/>
      <c r="X898" s="91"/>
      <c r="Y898" s="91"/>
      <c r="Z898" s="91"/>
    </row>
    <row r="899" spans="1:26" ht="12.75" customHeight="1" x14ac:dyDescent="0.2">
      <c r="A899" s="91"/>
      <c r="B899" s="91"/>
      <c r="C899" s="91"/>
      <c r="D899" s="91"/>
      <c r="E899" s="91"/>
      <c r="F899" s="91"/>
      <c r="G899" s="91"/>
      <c r="H899" s="91"/>
      <c r="I899" s="91"/>
      <c r="J899" s="91"/>
      <c r="K899" s="91"/>
      <c r="L899" s="91"/>
      <c r="M899" s="91"/>
      <c r="N899" s="91"/>
      <c r="O899" s="91"/>
      <c r="P899" s="91"/>
      <c r="Q899" s="91"/>
      <c r="R899" s="91"/>
      <c r="S899" s="91"/>
      <c r="T899" s="91"/>
      <c r="U899" s="91"/>
      <c r="V899" s="91"/>
      <c r="W899" s="91"/>
      <c r="X899" s="91"/>
      <c r="Y899" s="91"/>
      <c r="Z899" s="91"/>
    </row>
    <row r="900" spans="1:26" ht="12.75" customHeight="1" x14ac:dyDescent="0.2">
      <c r="A900" s="91"/>
      <c r="B900" s="91"/>
      <c r="C900" s="91"/>
      <c r="D900" s="91"/>
      <c r="E900" s="91"/>
      <c r="F900" s="91"/>
      <c r="G900" s="91"/>
      <c r="H900" s="91"/>
      <c r="I900" s="91"/>
      <c r="J900" s="91"/>
      <c r="K900" s="91"/>
      <c r="L900" s="91"/>
      <c r="M900" s="91"/>
      <c r="N900" s="91"/>
      <c r="O900" s="91"/>
      <c r="P900" s="91"/>
      <c r="Q900" s="91"/>
      <c r="R900" s="91"/>
      <c r="S900" s="91"/>
      <c r="T900" s="91"/>
      <c r="U900" s="91"/>
      <c r="V900" s="91"/>
      <c r="W900" s="91"/>
      <c r="X900" s="91"/>
      <c r="Y900" s="91"/>
      <c r="Z900" s="91"/>
    </row>
    <row r="901" spans="1:26" ht="12.75" customHeight="1" x14ac:dyDescent="0.2">
      <c r="A901" s="91"/>
      <c r="B901" s="91"/>
      <c r="C901" s="91"/>
      <c r="D901" s="91"/>
      <c r="E901" s="91"/>
      <c r="F901" s="91"/>
      <c r="G901" s="91"/>
      <c r="H901" s="91"/>
      <c r="I901" s="91"/>
      <c r="J901" s="91"/>
      <c r="K901" s="91"/>
      <c r="L901" s="91"/>
      <c r="M901" s="91"/>
      <c r="N901" s="91"/>
      <c r="O901" s="91"/>
      <c r="P901" s="91"/>
      <c r="Q901" s="91"/>
      <c r="R901" s="91"/>
      <c r="S901" s="91"/>
      <c r="T901" s="91"/>
      <c r="U901" s="91"/>
      <c r="V901" s="91"/>
      <c r="W901" s="91"/>
      <c r="X901" s="91"/>
      <c r="Y901" s="91"/>
      <c r="Z901" s="91"/>
    </row>
    <row r="902" spans="1:26" ht="12.75" customHeight="1" x14ac:dyDescent="0.2">
      <c r="A902" s="91"/>
      <c r="B902" s="91"/>
      <c r="C902" s="91"/>
      <c r="D902" s="91"/>
      <c r="E902" s="91"/>
      <c r="F902" s="91"/>
      <c r="G902" s="91"/>
      <c r="H902" s="91"/>
      <c r="I902" s="91"/>
      <c r="J902" s="91"/>
      <c r="K902" s="91"/>
      <c r="L902" s="91"/>
      <c r="M902" s="91"/>
      <c r="N902" s="91"/>
      <c r="O902" s="91"/>
      <c r="P902" s="91"/>
      <c r="Q902" s="91"/>
      <c r="R902" s="91"/>
      <c r="S902" s="91"/>
      <c r="T902" s="91"/>
      <c r="U902" s="91"/>
      <c r="V902" s="91"/>
      <c r="W902" s="91"/>
      <c r="X902" s="91"/>
      <c r="Y902" s="91"/>
      <c r="Z902" s="91"/>
    </row>
    <row r="903" spans="1:26" ht="12.75" customHeight="1" x14ac:dyDescent="0.2">
      <c r="A903" s="91"/>
      <c r="B903" s="91"/>
      <c r="C903" s="91"/>
      <c r="D903" s="91"/>
      <c r="E903" s="91"/>
      <c r="F903" s="91"/>
      <c r="G903" s="91"/>
      <c r="H903" s="91"/>
      <c r="I903" s="91"/>
      <c r="J903" s="91"/>
      <c r="K903" s="91"/>
      <c r="L903" s="91"/>
      <c r="M903" s="91"/>
      <c r="N903" s="91"/>
      <c r="O903" s="91"/>
      <c r="P903" s="91"/>
      <c r="Q903" s="91"/>
      <c r="R903" s="91"/>
      <c r="S903" s="91"/>
      <c r="T903" s="91"/>
      <c r="U903" s="91"/>
      <c r="V903" s="91"/>
      <c r="W903" s="91"/>
      <c r="X903" s="91"/>
      <c r="Y903" s="91"/>
      <c r="Z903" s="91"/>
    </row>
    <row r="904" spans="1:26" ht="12.75" customHeight="1" x14ac:dyDescent="0.2">
      <c r="A904" s="91"/>
      <c r="B904" s="91"/>
      <c r="C904" s="91"/>
      <c r="D904" s="91"/>
      <c r="E904" s="91"/>
      <c r="F904" s="91"/>
      <c r="G904" s="91"/>
      <c r="H904" s="91"/>
      <c r="I904" s="91"/>
      <c r="J904" s="91"/>
      <c r="K904" s="91"/>
      <c r="L904" s="91"/>
      <c r="M904" s="91"/>
      <c r="N904" s="91"/>
      <c r="O904" s="91"/>
      <c r="P904" s="91"/>
      <c r="Q904" s="91"/>
      <c r="R904" s="91"/>
      <c r="S904" s="91"/>
      <c r="T904" s="91"/>
      <c r="U904" s="91"/>
      <c r="V904" s="91"/>
      <c r="W904" s="91"/>
      <c r="X904" s="91"/>
      <c r="Y904" s="91"/>
      <c r="Z904" s="91"/>
    </row>
    <row r="905" spans="1:26" ht="12.75" customHeight="1" x14ac:dyDescent="0.2">
      <c r="A905" s="91"/>
      <c r="B905" s="91"/>
      <c r="C905" s="91"/>
      <c r="D905" s="91"/>
      <c r="E905" s="91"/>
      <c r="F905" s="91"/>
      <c r="G905" s="91"/>
      <c r="H905" s="91"/>
      <c r="I905" s="91"/>
      <c r="J905" s="91"/>
      <c r="K905" s="91"/>
      <c r="L905" s="91"/>
      <c r="M905" s="91"/>
      <c r="N905" s="91"/>
      <c r="O905" s="91"/>
      <c r="P905" s="91"/>
      <c r="Q905" s="91"/>
      <c r="R905" s="91"/>
      <c r="S905" s="91"/>
      <c r="T905" s="91"/>
      <c r="U905" s="91"/>
      <c r="V905" s="91"/>
      <c r="W905" s="91"/>
      <c r="X905" s="91"/>
      <c r="Y905" s="91"/>
      <c r="Z905" s="91"/>
    </row>
    <row r="906" spans="1:26" ht="12.75" customHeight="1" x14ac:dyDescent="0.2">
      <c r="A906" s="91"/>
      <c r="B906" s="91"/>
      <c r="C906" s="91"/>
      <c r="D906" s="91"/>
      <c r="E906" s="91"/>
      <c r="F906" s="91"/>
      <c r="G906" s="91"/>
      <c r="H906" s="91"/>
      <c r="I906" s="91"/>
      <c r="J906" s="91"/>
      <c r="K906" s="91"/>
      <c r="L906" s="91"/>
      <c r="M906" s="91"/>
      <c r="N906" s="91"/>
      <c r="O906" s="91"/>
      <c r="P906" s="91"/>
      <c r="Q906" s="91"/>
      <c r="R906" s="91"/>
      <c r="S906" s="91"/>
      <c r="T906" s="91"/>
      <c r="U906" s="91"/>
      <c r="V906" s="91"/>
      <c r="W906" s="91"/>
      <c r="X906" s="91"/>
      <c r="Y906" s="91"/>
      <c r="Z906" s="91"/>
    </row>
    <row r="907" spans="1:26" ht="12.75" customHeight="1" x14ac:dyDescent="0.2">
      <c r="A907" s="91"/>
      <c r="B907" s="91"/>
      <c r="C907" s="91"/>
      <c r="D907" s="91"/>
      <c r="E907" s="91"/>
      <c r="F907" s="91"/>
      <c r="G907" s="91"/>
      <c r="H907" s="91"/>
      <c r="I907" s="91"/>
      <c r="J907" s="91"/>
      <c r="K907" s="91"/>
      <c r="L907" s="91"/>
      <c r="M907" s="91"/>
      <c r="N907" s="91"/>
      <c r="O907" s="91"/>
      <c r="P907" s="91"/>
      <c r="Q907" s="91"/>
      <c r="R907" s="91"/>
      <c r="S907" s="91"/>
      <c r="T907" s="91"/>
      <c r="U907" s="91"/>
      <c r="V907" s="91"/>
      <c r="W907" s="91"/>
      <c r="X907" s="91"/>
      <c r="Y907" s="91"/>
      <c r="Z907" s="91"/>
    </row>
    <row r="908" spans="1:26" ht="12.75" customHeight="1" x14ac:dyDescent="0.2">
      <c r="A908" s="91"/>
      <c r="B908" s="91"/>
      <c r="C908" s="91"/>
      <c r="D908" s="91"/>
      <c r="E908" s="91"/>
      <c r="F908" s="91"/>
      <c r="G908" s="91"/>
      <c r="H908" s="91"/>
      <c r="I908" s="91"/>
      <c r="J908" s="91"/>
      <c r="K908" s="91"/>
      <c r="L908" s="91"/>
      <c r="M908" s="91"/>
      <c r="N908" s="91"/>
      <c r="O908" s="91"/>
      <c r="P908" s="91"/>
      <c r="Q908" s="91"/>
      <c r="R908" s="91"/>
      <c r="S908" s="91"/>
      <c r="T908" s="91"/>
      <c r="U908" s="91"/>
      <c r="V908" s="91"/>
      <c r="W908" s="91"/>
      <c r="X908" s="91"/>
      <c r="Y908" s="91"/>
      <c r="Z908" s="91"/>
    </row>
    <row r="909" spans="1:26" ht="12.75" customHeight="1" x14ac:dyDescent="0.2">
      <c r="A909" s="91"/>
      <c r="B909" s="91"/>
      <c r="C909" s="91"/>
      <c r="D909" s="91"/>
      <c r="E909" s="91"/>
      <c r="F909" s="91"/>
      <c r="G909" s="91"/>
      <c r="H909" s="91"/>
      <c r="I909" s="91"/>
      <c r="J909" s="91"/>
      <c r="K909" s="91"/>
      <c r="L909" s="91"/>
      <c r="M909" s="91"/>
      <c r="N909" s="91"/>
      <c r="O909" s="91"/>
      <c r="P909" s="91"/>
      <c r="Q909" s="91"/>
      <c r="R909" s="91"/>
      <c r="S909" s="91"/>
      <c r="T909" s="91"/>
      <c r="U909" s="91"/>
      <c r="V909" s="91"/>
      <c r="W909" s="91"/>
      <c r="X909" s="91"/>
      <c r="Y909" s="91"/>
      <c r="Z909" s="91"/>
    </row>
    <row r="910" spans="1:26" ht="12.75" customHeight="1" x14ac:dyDescent="0.2">
      <c r="A910" s="91"/>
      <c r="B910" s="91"/>
      <c r="C910" s="91"/>
      <c r="D910" s="91"/>
      <c r="E910" s="91"/>
      <c r="F910" s="91"/>
      <c r="G910" s="91"/>
      <c r="H910" s="91"/>
      <c r="I910" s="91"/>
      <c r="J910" s="91"/>
      <c r="K910" s="91"/>
      <c r="L910" s="91"/>
      <c r="M910" s="91"/>
      <c r="N910" s="91"/>
      <c r="O910" s="91"/>
      <c r="P910" s="91"/>
      <c r="Q910" s="91"/>
      <c r="R910" s="91"/>
      <c r="S910" s="91"/>
      <c r="T910" s="91"/>
      <c r="U910" s="91"/>
      <c r="V910" s="91"/>
      <c r="W910" s="91"/>
      <c r="X910" s="91"/>
      <c r="Y910" s="91"/>
      <c r="Z910" s="91"/>
    </row>
    <row r="911" spans="1:26" ht="12.75" customHeight="1" x14ac:dyDescent="0.2">
      <c r="A911" s="91"/>
      <c r="B911" s="91"/>
      <c r="C911" s="91"/>
      <c r="D911" s="91"/>
      <c r="E911" s="91"/>
      <c r="F911" s="91"/>
      <c r="G911" s="91"/>
      <c r="H911" s="91"/>
      <c r="I911" s="91"/>
      <c r="J911" s="91"/>
      <c r="K911" s="91"/>
      <c r="L911" s="91"/>
      <c r="M911" s="91"/>
      <c r="N911" s="91"/>
      <c r="O911" s="91"/>
      <c r="P911" s="91"/>
      <c r="Q911" s="91"/>
      <c r="R911" s="91"/>
      <c r="S911" s="91"/>
      <c r="T911" s="91"/>
      <c r="U911" s="91"/>
      <c r="V911" s="91"/>
      <c r="W911" s="91"/>
      <c r="X911" s="91"/>
      <c r="Y911" s="91"/>
      <c r="Z911" s="91"/>
    </row>
    <row r="912" spans="1:26" ht="12.75" customHeight="1" x14ac:dyDescent="0.2">
      <c r="A912" s="91"/>
      <c r="B912" s="91"/>
      <c r="C912" s="91"/>
      <c r="D912" s="91"/>
      <c r="E912" s="91"/>
      <c r="F912" s="91"/>
      <c r="G912" s="91"/>
      <c r="H912" s="91"/>
      <c r="I912" s="91"/>
      <c r="J912" s="91"/>
      <c r="K912" s="91"/>
      <c r="L912" s="91"/>
      <c r="M912" s="91"/>
      <c r="N912" s="91"/>
      <c r="O912" s="91"/>
      <c r="P912" s="91"/>
      <c r="Q912" s="91"/>
      <c r="R912" s="91"/>
      <c r="S912" s="91"/>
      <c r="T912" s="91"/>
      <c r="U912" s="91"/>
      <c r="V912" s="91"/>
      <c r="W912" s="91"/>
      <c r="X912" s="91"/>
      <c r="Y912" s="91"/>
      <c r="Z912" s="91"/>
    </row>
    <row r="913" spans="1:26" ht="12.75" customHeight="1" x14ac:dyDescent="0.2">
      <c r="A913" s="91"/>
      <c r="B913" s="91"/>
      <c r="C913" s="91"/>
      <c r="D913" s="91"/>
      <c r="E913" s="91"/>
      <c r="F913" s="91"/>
      <c r="G913" s="91"/>
      <c r="H913" s="91"/>
      <c r="I913" s="91"/>
      <c r="J913" s="91"/>
      <c r="K913" s="91"/>
      <c r="L913" s="91"/>
      <c r="M913" s="91"/>
      <c r="N913" s="91"/>
      <c r="O913" s="91"/>
      <c r="P913" s="91"/>
      <c r="Q913" s="91"/>
      <c r="R913" s="91"/>
      <c r="S913" s="91"/>
      <c r="T913" s="91"/>
      <c r="U913" s="91"/>
      <c r="V913" s="91"/>
      <c r="W913" s="91"/>
      <c r="X913" s="91"/>
      <c r="Y913" s="91"/>
      <c r="Z913" s="91"/>
    </row>
    <row r="914" spans="1:26" ht="12.75" customHeight="1" x14ac:dyDescent="0.2">
      <c r="A914" s="91"/>
      <c r="B914" s="91"/>
      <c r="C914" s="91"/>
      <c r="D914" s="91"/>
      <c r="E914" s="91"/>
      <c r="F914" s="91"/>
      <c r="G914" s="91"/>
      <c r="H914" s="91"/>
      <c r="I914" s="91"/>
      <c r="J914" s="91"/>
      <c r="K914" s="91"/>
      <c r="L914" s="91"/>
      <c r="M914" s="91"/>
      <c r="N914" s="91"/>
      <c r="O914" s="91"/>
      <c r="P914" s="91"/>
      <c r="Q914" s="91"/>
      <c r="R914" s="91"/>
      <c r="S914" s="91"/>
      <c r="T914" s="91"/>
      <c r="U914" s="91"/>
      <c r="V914" s="91"/>
      <c r="W914" s="91"/>
      <c r="X914" s="91"/>
      <c r="Y914" s="91"/>
      <c r="Z914" s="91"/>
    </row>
    <row r="915" spans="1:26" ht="12.75" customHeight="1" x14ac:dyDescent="0.2">
      <c r="A915" s="91"/>
      <c r="B915" s="91"/>
      <c r="C915" s="91"/>
      <c r="D915" s="91"/>
      <c r="E915" s="91"/>
      <c r="F915" s="91"/>
      <c r="G915" s="91"/>
      <c r="H915" s="91"/>
      <c r="I915" s="91"/>
      <c r="J915" s="91"/>
      <c r="K915" s="91"/>
      <c r="L915" s="91"/>
      <c r="M915" s="91"/>
      <c r="N915" s="91"/>
      <c r="O915" s="91"/>
      <c r="P915" s="91"/>
      <c r="Q915" s="91"/>
      <c r="R915" s="91"/>
      <c r="S915" s="91"/>
      <c r="T915" s="91"/>
      <c r="U915" s="91"/>
      <c r="V915" s="91"/>
      <c r="W915" s="91"/>
      <c r="X915" s="91"/>
      <c r="Y915" s="91"/>
      <c r="Z915" s="91"/>
    </row>
    <row r="916" spans="1:26" ht="12.75" customHeight="1" x14ac:dyDescent="0.2">
      <c r="A916" s="91"/>
      <c r="B916" s="91"/>
      <c r="C916" s="91"/>
      <c r="D916" s="91"/>
      <c r="E916" s="91"/>
      <c r="F916" s="91"/>
      <c r="G916" s="91"/>
      <c r="H916" s="91"/>
      <c r="I916" s="91"/>
      <c r="J916" s="91"/>
      <c r="K916" s="91"/>
      <c r="L916" s="91"/>
      <c r="M916" s="91"/>
      <c r="N916" s="91"/>
      <c r="O916" s="91"/>
      <c r="P916" s="91"/>
      <c r="Q916" s="91"/>
      <c r="R916" s="91"/>
      <c r="S916" s="91"/>
      <c r="T916" s="91"/>
      <c r="U916" s="91"/>
      <c r="V916" s="91"/>
      <c r="W916" s="91"/>
      <c r="X916" s="91"/>
      <c r="Y916" s="91"/>
      <c r="Z916" s="91"/>
    </row>
    <row r="917" spans="1:26" ht="12.75" customHeight="1" x14ac:dyDescent="0.2">
      <c r="A917" s="91"/>
      <c r="B917" s="91"/>
      <c r="C917" s="91"/>
      <c r="D917" s="91"/>
      <c r="E917" s="91"/>
      <c r="F917" s="91"/>
      <c r="G917" s="91"/>
      <c r="H917" s="91"/>
      <c r="I917" s="91"/>
      <c r="J917" s="91"/>
      <c r="K917" s="91"/>
      <c r="L917" s="91"/>
      <c r="M917" s="91"/>
      <c r="N917" s="91"/>
      <c r="O917" s="91"/>
      <c r="P917" s="91"/>
      <c r="Q917" s="91"/>
      <c r="R917" s="91"/>
      <c r="S917" s="91"/>
      <c r="T917" s="91"/>
      <c r="U917" s="91"/>
      <c r="V917" s="91"/>
      <c r="W917" s="91"/>
      <c r="X917" s="91"/>
      <c r="Y917" s="91"/>
      <c r="Z917" s="91"/>
    </row>
    <row r="918" spans="1:26" ht="12.75" customHeight="1" x14ac:dyDescent="0.2">
      <c r="A918" s="91"/>
      <c r="B918" s="91"/>
      <c r="C918" s="91"/>
      <c r="D918" s="91"/>
      <c r="E918" s="91"/>
      <c r="F918" s="91"/>
      <c r="G918" s="91"/>
      <c r="H918" s="91"/>
      <c r="I918" s="91"/>
      <c r="J918" s="91"/>
      <c r="K918" s="91"/>
      <c r="L918" s="91"/>
      <c r="M918" s="91"/>
      <c r="N918" s="91"/>
      <c r="O918" s="91"/>
      <c r="P918" s="91"/>
      <c r="Q918" s="91"/>
      <c r="R918" s="91"/>
      <c r="S918" s="91"/>
      <c r="T918" s="91"/>
      <c r="U918" s="91"/>
      <c r="V918" s="91"/>
      <c r="W918" s="91"/>
      <c r="X918" s="91"/>
      <c r="Y918" s="91"/>
      <c r="Z918" s="91"/>
    </row>
    <row r="919" spans="1:26" ht="12.75" customHeight="1" x14ac:dyDescent="0.2">
      <c r="A919" s="91"/>
      <c r="B919" s="91"/>
      <c r="C919" s="91"/>
      <c r="D919" s="91"/>
      <c r="E919" s="91"/>
      <c r="F919" s="91"/>
      <c r="G919" s="91"/>
      <c r="H919" s="91"/>
      <c r="I919" s="91"/>
      <c r="J919" s="91"/>
      <c r="K919" s="91"/>
      <c r="L919" s="91"/>
      <c r="M919" s="91"/>
      <c r="N919" s="91"/>
      <c r="O919" s="91"/>
      <c r="P919" s="91"/>
      <c r="Q919" s="91"/>
      <c r="R919" s="91"/>
      <c r="S919" s="91"/>
      <c r="T919" s="91"/>
      <c r="U919" s="91"/>
      <c r="V919" s="91"/>
      <c r="W919" s="91"/>
      <c r="X919" s="91"/>
      <c r="Y919" s="91"/>
      <c r="Z919" s="91"/>
    </row>
    <row r="920" spans="1:26" ht="12.75" customHeight="1" x14ac:dyDescent="0.2">
      <c r="A920" s="91"/>
      <c r="B920" s="91"/>
      <c r="C920" s="91"/>
      <c r="D920" s="91"/>
      <c r="E920" s="91"/>
      <c r="F920" s="91"/>
      <c r="G920" s="91"/>
      <c r="H920" s="91"/>
      <c r="I920" s="91"/>
      <c r="J920" s="91"/>
      <c r="K920" s="91"/>
      <c r="L920" s="91"/>
      <c r="M920" s="91"/>
      <c r="N920" s="91"/>
      <c r="O920" s="91"/>
      <c r="P920" s="91"/>
      <c r="Q920" s="91"/>
      <c r="R920" s="91"/>
      <c r="S920" s="91"/>
      <c r="T920" s="91"/>
      <c r="U920" s="91"/>
      <c r="V920" s="91"/>
      <c r="W920" s="91"/>
      <c r="X920" s="91"/>
      <c r="Y920" s="91"/>
      <c r="Z920" s="91"/>
    </row>
    <row r="921" spans="1:26" ht="12.75" customHeight="1" x14ac:dyDescent="0.2">
      <c r="A921" s="91"/>
      <c r="B921" s="91"/>
      <c r="C921" s="91"/>
      <c r="D921" s="91"/>
      <c r="E921" s="91"/>
      <c r="F921" s="91"/>
      <c r="G921" s="91"/>
      <c r="H921" s="91"/>
      <c r="I921" s="91"/>
      <c r="J921" s="91"/>
      <c r="K921" s="91"/>
      <c r="L921" s="91"/>
      <c r="M921" s="91"/>
      <c r="N921" s="91"/>
      <c r="O921" s="91"/>
      <c r="P921" s="91"/>
      <c r="Q921" s="91"/>
      <c r="R921" s="91"/>
      <c r="S921" s="91"/>
      <c r="T921" s="91"/>
      <c r="U921" s="91"/>
      <c r="V921" s="91"/>
      <c r="W921" s="91"/>
      <c r="X921" s="91"/>
      <c r="Y921" s="91"/>
      <c r="Z921" s="91"/>
    </row>
    <row r="922" spans="1:26" ht="12.75" customHeight="1" x14ac:dyDescent="0.2">
      <c r="A922" s="91"/>
      <c r="B922" s="91"/>
      <c r="C922" s="91"/>
      <c r="D922" s="91"/>
      <c r="E922" s="91"/>
      <c r="F922" s="91"/>
      <c r="G922" s="91"/>
      <c r="H922" s="91"/>
      <c r="I922" s="91"/>
      <c r="J922" s="91"/>
      <c r="K922" s="91"/>
      <c r="L922" s="91"/>
      <c r="M922" s="91"/>
      <c r="N922" s="91"/>
      <c r="O922" s="91"/>
      <c r="P922" s="91"/>
      <c r="Q922" s="91"/>
      <c r="R922" s="91"/>
      <c r="S922" s="91"/>
      <c r="T922" s="91"/>
      <c r="U922" s="91"/>
      <c r="V922" s="91"/>
      <c r="W922" s="91"/>
      <c r="X922" s="91"/>
      <c r="Y922" s="91"/>
      <c r="Z922" s="91"/>
    </row>
    <row r="923" spans="1:26" ht="12.75" customHeight="1" x14ac:dyDescent="0.2">
      <c r="A923" s="91"/>
      <c r="B923" s="91"/>
      <c r="C923" s="91"/>
      <c r="D923" s="91"/>
      <c r="E923" s="91"/>
      <c r="F923" s="91"/>
      <c r="G923" s="91"/>
      <c r="H923" s="91"/>
      <c r="I923" s="91"/>
      <c r="J923" s="91"/>
      <c r="K923" s="91"/>
      <c r="L923" s="91"/>
      <c r="M923" s="91"/>
      <c r="N923" s="91"/>
      <c r="O923" s="91"/>
      <c r="P923" s="91"/>
      <c r="Q923" s="91"/>
      <c r="R923" s="91"/>
      <c r="S923" s="91"/>
      <c r="T923" s="91"/>
      <c r="U923" s="91"/>
      <c r="V923" s="91"/>
      <c r="W923" s="91"/>
      <c r="X923" s="91"/>
      <c r="Y923" s="91"/>
      <c r="Z923" s="91"/>
    </row>
    <row r="924" spans="1:26" ht="12.75" customHeight="1" x14ac:dyDescent="0.2">
      <c r="A924" s="91"/>
      <c r="B924" s="91"/>
      <c r="C924" s="91"/>
      <c r="D924" s="91"/>
      <c r="E924" s="91"/>
      <c r="F924" s="91"/>
      <c r="G924" s="91"/>
      <c r="H924" s="91"/>
      <c r="I924" s="91"/>
      <c r="J924" s="91"/>
      <c r="K924" s="91"/>
      <c r="L924" s="91"/>
      <c r="M924" s="91"/>
      <c r="N924" s="91"/>
      <c r="O924" s="91"/>
      <c r="P924" s="91"/>
      <c r="Q924" s="91"/>
      <c r="R924" s="91"/>
      <c r="S924" s="91"/>
      <c r="T924" s="91"/>
      <c r="U924" s="91"/>
      <c r="V924" s="91"/>
      <c r="W924" s="91"/>
      <c r="X924" s="91"/>
      <c r="Y924" s="91"/>
      <c r="Z924" s="91"/>
    </row>
    <row r="925" spans="1:26" ht="12.75" customHeight="1" x14ac:dyDescent="0.2">
      <c r="A925" s="91"/>
      <c r="B925" s="91"/>
      <c r="C925" s="91"/>
      <c r="D925" s="91"/>
      <c r="E925" s="91"/>
      <c r="F925" s="91"/>
      <c r="G925" s="91"/>
      <c r="H925" s="91"/>
      <c r="I925" s="91"/>
      <c r="J925" s="91"/>
      <c r="K925" s="91"/>
      <c r="L925" s="91"/>
      <c r="M925" s="91"/>
      <c r="N925" s="91"/>
      <c r="O925" s="91"/>
      <c r="P925" s="91"/>
      <c r="Q925" s="91"/>
      <c r="R925" s="91"/>
      <c r="S925" s="91"/>
      <c r="T925" s="91"/>
      <c r="U925" s="91"/>
      <c r="V925" s="91"/>
      <c r="W925" s="91"/>
      <c r="X925" s="91"/>
      <c r="Y925" s="91"/>
      <c r="Z925" s="91"/>
    </row>
    <row r="926" spans="1:26" ht="12.75" customHeight="1" x14ac:dyDescent="0.2">
      <c r="A926" s="91"/>
      <c r="B926" s="91"/>
      <c r="C926" s="91"/>
      <c r="D926" s="91"/>
      <c r="E926" s="91"/>
      <c r="F926" s="91"/>
      <c r="G926" s="91"/>
      <c r="H926" s="91"/>
      <c r="I926" s="91"/>
      <c r="J926" s="91"/>
      <c r="K926" s="91"/>
      <c r="L926" s="91"/>
      <c r="M926" s="91"/>
      <c r="N926" s="91"/>
      <c r="O926" s="91"/>
      <c r="P926" s="91"/>
      <c r="Q926" s="91"/>
      <c r="R926" s="91"/>
      <c r="S926" s="91"/>
      <c r="T926" s="91"/>
      <c r="U926" s="91"/>
      <c r="V926" s="91"/>
      <c r="W926" s="91"/>
      <c r="X926" s="91"/>
      <c r="Y926" s="91"/>
      <c r="Z926" s="91"/>
    </row>
    <row r="927" spans="1:26" ht="12.75" customHeight="1" x14ac:dyDescent="0.2">
      <c r="A927" s="91"/>
      <c r="B927" s="91"/>
      <c r="C927" s="91"/>
      <c r="D927" s="91"/>
      <c r="E927" s="91"/>
      <c r="F927" s="91"/>
      <c r="G927" s="91"/>
      <c r="H927" s="91"/>
      <c r="I927" s="91"/>
      <c r="J927" s="91"/>
      <c r="K927" s="91"/>
      <c r="L927" s="91"/>
      <c r="M927" s="91"/>
      <c r="N927" s="91"/>
      <c r="O927" s="91"/>
      <c r="P927" s="91"/>
      <c r="Q927" s="91"/>
      <c r="R927" s="91"/>
      <c r="S927" s="91"/>
      <c r="T927" s="91"/>
      <c r="U927" s="91"/>
      <c r="V927" s="91"/>
      <c r="W927" s="91"/>
      <c r="X927" s="91"/>
      <c r="Y927" s="91"/>
      <c r="Z927" s="91"/>
    </row>
    <row r="928" spans="1:26" ht="12.75" customHeight="1" x14ac:dyDescent="0.2">
      <c r="A928" s="91"/>
      <c r="B928" s="91"/>
      <c r="C928" s="91"/>
      <c r="D928" s="91"/>
      <c r="E928" s="91"/>
      <c r="F928" s="91"/>
      <c r="G928" s="91"/>
      <c r="H928" s="91"/>
      <c r="I928" s="91"/>
      <c r="J928" s="91"/>
      <c r="K928" s="91"/>
      <c r="L928" s="91"/>
      <c r="M928" s="91"/>
      <c r="N928" s="91"/>
      <c r="O928" s="91"/>
      <c r="P928" s="91"/>
      <c r="Q928" s="91"/>
      <c r="R928" s="91"/>
      <c r="S928" s="91"/>
      <c r="T928" s="91"/>
      <c r="U928" s="91"/>
      <c r="V928" s="91"/>
      <c r="W928" s="91"/>
      <c r="X928" s="91"/>
      <c r="Y928" s="91"/>
      <c r="Z928" s="91"/>
    </row>
    <row r="929" spans="1:26" ht="12.75" customHeight="1" x14ac:dyDescent="0.2">
      <c r="A929" s="91"/>
      <c r="B929" s="91"/>
      <c r="C929" s="91"/>
      <c r="D929" s="91"/>
      <c r="E929" s="91"/>
      <c r="F929" s="91"/>
      <c r="G929" s="91"/>
      <c r="H929" s="91"/>
      <c r="I929" s="91"/>
      <c r="J929" s="91"/>
      <c r="K929" s="91"/>
      <c r="L929" s="91"/>
      <c r="M929" s="91"/>
      <c r="N929" s="91"/>
      <c r="O929" s="91"/>
      <c r="P929" s="91"/>
      <c r="Q929" s="91"/>
      <c r="R929" s="91"/>
      <c r="S929" s="91"/>
      <c r="T929" s="91"/>
      <c r="U929" s="91"/>
      <c r="V929" s="91"/>
      <c r="W929" s="91"/>
      <c r="X929" s="91"/>
      <c r="Y929" s="91"/>
      <c r="Z929" s="91"/>
    </row>
    <row r="930" spans="1:26" ht="12.75" customHeight="1" x14ac:dyDescent="0.2">
      <c r="A930" s="91"/>
      <c r="B930" s="91"/>
      <c r="C930" s="91"/>
      <c r="D930" s="91"/>
      <c r="E930" s="91"/>
      <c r="F930" s="91"/>
      <c r="G930" s="91"/>
      <c r="H930" s="91"/>
      <c r="I930" s="91"/>
      <c r="J930" s="91"/>
      <c r="K930" s="91"/>
      <c r="L930" s="91"/>
      <c r="M930" s="91"/>
      <c r="N930" s="91"/>
      <c r="O930" s="91"/>
      <c r="P930" s="91"/>
      <c r="Q930" s="91"/>
      <c r="R930" s="91"/>
      <c r="S930" s="91"/>
      <c r="T930" s="91"/>
      <c r="U930" s="91"/>
      <c r="V930" s="91"/>
      <c r="W930" s="91"/>
      <c r="X930" s="91"/>
      <c r="Y930" s="91"/>
      <c r="Z930" s="91"/>
    </row>
    <row r="931" spans="1:26" ht="12.75" customHeight="1" x14ac:dyDescent="0.2">
      <c r="A931" s="91"/>
      <c r="B931" s="91"/>
      <c r="C931" s="91"/>
      <c r="D931" s="91"/>
      <c r="E931" s="91"/>
      <c r="F931" s="91"/>
      <c r="G931" s="91"/>
      <c r="H931" s="91"/>
      <c r="I931" s="91"/>
      <c r="J931" s="91"/>
      <c r="K931" s="91"/>
      <c r="L931" s="91"/>
      <c r="M931" s="91"/>
      <c r="N931" s="91"/>
      <c r="O931" s="91"/>
      <c r="P931" s="91"/>
      <c r="Q931" s="91"/>
      <c r="R931" s="91"/>
      <c r="S931" s="91"/>
      <c r="T931" s="91"/>
      <c r="U931" s="91"/>
      <c r="V931" s="91"/>
      <c r="W931" s="91"/>
      <c r="X931" s="91"/>
      <c r="Y931" s="91"/>
      <c r="Z931" s="91"/>
    </row>
    <row r="932" spans="1:26" ht="12.75" customHeight="1" x14ac:dyDescent="0.2">
      <c r="A932" s="91"/>
      <c r="B932" s="91"/>
      <c r="C932" s="91"/>
      <c r="D932" s="91"/>
      <c r="E932" s="91"/>
      <c r="F932" s="91"/>
      <c r="G932" s="91"/>
      <c r="H932" s="91"/>
      <c r="I932" s="91"/>
      <c r="J932" s="91"/>
      <c r="K932" s="91"/>
      <c r="L932" s="91"/>
      <c r="M932" s="91"/>
      <c r="N932" s="91"/>
      <c r="O932" s="91"/>
      <c r="P932" s="91"/>
      <c r="Q932" s="91"/>
      <c r="R932" s="91"/>
      <c r="S932" s="91"/>
      <c r="T932" s="91"/>
      <c r="U932" s="91"/>
      <c r="V932" s="91"/>
      <c r="W932" s="91"/>
      <c r="X932" s="91"/>
      <c r="Y932" s="91"/>
      <c r="Z932" s="91"/>
    </row>
    <row r="933" spans="1:26" ht="12.75" customHeight="1" x14ac:dyDescent="0.2">
      <c r="A933" s="91"/>
      <c r="B933" s="91"/>
      <c r="C933" s="91"/>
      <c r="D933" s="91"/>
      <c r="E933" s="91"/>
      <c r="F933" s="91"/>
      <c r="G933" s="91"/>
      <c r="H933" s="91"/>
      <c r="I933" s="91"/>
      <c r="J933" s="91"/>
      <c r="K933" s="91"/>
      <c r="L933" s="91"/>
      <c r="M933" s="91"/>
      <c r="N933" s="91"/>
      <c r="O933" s="91"/>
      <c r="P933" s="91"/>
      <c r="Q933" s="91"/>
      <c r="R933" s="91"/>
      <c r="S933" s="91"/>
      <c r="T933" s="91"/>
      <c r="U933" s="91"/>
      <c r="V933" s="91"/>
      <c r="W933" s="91"/>
      <c r="X933" s="91"/>
      <c r="Y933" s="91"/>
      <c r="Z933" s="91"/>
    </row>
    <row r="934" spans="1:26" ht="12.75" customHeight="1" x14ac:dyDescent="0.2">
      <c r="A934" s="91"/>
      <c r="B934" s="91"/>
      <c r="C934" s="91"/>
      <c r="D934" s="91"/>
      <c r="E934" s="91"/>
      <c r="F934" s="91"/>
      <c r="G934" s="91"/>
      <c r="H934" s="91"/>
      <c r="I934" s="91"/>
      <c r="J934" s="91"/>
      <c r="K934" s="91"/>
      <c r="L934" s="91"/>
      <c r="M934" s="91"/>
      <c r="N934" s="91"/>
      <c r="O934" s="91"/>
      <c r="P934" s="91"/>
      <c r="Q934" s="91"/>
      <c r="R934" s="91"/>
      <c r="S934" s="91"/>
      <c r="T934" s="91"/>
      <c r="U934" s="91"/>
      <c r="V934" s="91"/>
      <c r="W934" s="91"/>
      <c r="X934" s="91"/>
      <c r="Y934" s="91"/>
      <c r="Z934" s="91"/>
    </row>
    <row r="935" spans="1:26" ht="12.75" customHeight="1" x14ac:dyDescent="0.2">
      <c r="A935" s="91"/>
      <c r="B935" s="91"/>
      <c r="C935" s="91"/>
      <c r="D935" s="91"/>
      <c r="E935" s="91"/>
      <c r="F935" s="91"/>
      <c r="G935" s="91"/>
      <c r="H935" s="91"/>
      <c r="I935" s="91"/>
      <c r="J935" s="91"/>
      <c r="K935" s="91"/>
      <c r="L935" s="91"/>
      <c r="M935" s="91"/>
      <c r="N935" s="91"/>
      <c r="O935" s="91"/>
      <c r="P935" s="91"/>
      <c r="Q935" s="91"/>
      <c r="R935" s="91"/>
      <c r="S935" s="91"/>
      <c r="T935" s="91"/>
      <c r="U935" s="91"/>
      <c r="V935" s="91"/>
      <c r="W935" s="91"/>
      <c r="X935" s="91"/>
      <c r="Y935" s="91"/>
      <c r="Z935" s="91"/>
    </row>
    <row r="936" spans="1:26" ht="12.75" customHeight="1" x14ac:dyDescent="0.2">
      <c r="A936" s="91"/>
      <c r="B936" s="91"/>
      <c r="C936" s="91"/>
      <c r="D936" s="91"/>
      <c r="E936" s="91"/>
      <c r="F936" s="91"/>
      <c r="G936" s="91"/>
      <c r="H936" s="91"/>
      <c r="I936" s="91"/>
      <c r="J936" s="91"/>
      <c r="K936" s="91"/>
      <c r="L936" s="91"/>
      <c r="M936" s="91"/>
      <c r="N936" s="91"/>
      <c r="O936" s="91"/>
      <c r="P936" s="91"/>
      <c r="Q936" s="91"/>
      <c r="R936" s="91"/>
      <c r="S936" s="91"/>
      <c r="T936" s="91"/>
      <c r="U936" s="91"/>
      <c r="V936" s="91"/>
      <c r="W936" s="91"/>
      <c r="X936" s="91"/>
      <c r="Y936" s="91"/>
      <c r="Z936" s="91"/>
    </row>
    <row r="937" spans="1:26" ht="12.75" customHeight="1" x14ac:dyDescent="0.2">
      <c r="A937" s="91"/>
      <c r="B937" s="91"/>
      <c r="C937" s="91"/>
      <c r="D937" s="91"/>
      <c r="E937" s="91"/>
      <c r="F937" s="91"/>
      <c r="G937" s="91"/>
      <c r="H937" s="91"/>
      <c r="I937" s="91"/>
      <c r="J937" s="91"/>
      <c r="K937" s="91"/>
      <c r="L937" s="91"/>
      <c r="M937" s="91"/>
      <c r="N937" s="91"/>
      <c r="O937" s="91"/>
      <c r="P937" s="91"/>
      <c r="Q937" s="91"/>
      <c r="R937" s="91"/>
      <c r="S937" s="91"/>
      <c r="T937" s="91"/>
      <c r="U937" s="91"/>
      <c r="V937" s="91"/>
      <c r="W937" s="91"/>
      <c r="X937" s="91"/>
      <c r="Y937" s="91"/>
      <c r="Z937" s="91"/>
    </row>
    <row r="938" spans="1:26" ht="12.75" customHeight="1" x14ac:dyDescent="0.2">
      <c r="A938" s="91"/>
      <c r="B938" s="91"/>
      <c r="C938" s="91"/>
      <c r="D938" s="91"/>
      <c r="E938" s="91"/>
      <c r="F938" s="91"/>
      <c r="G938" s="91"/>
      <c r="H938" s="91"/>
      <c r="I938" s="91"/>
      <c r="J938" s="91"/>
      <c r="K938" s="91"/>
      <c r="L938" s="91"/>
      <c r="M938" s="91"/>
      <c r="N938" s="91"/>
      <c r="O938" s="91"/>
      <c r="P938" s="91"/>
      <c r="Q938" s="91"/>
      <c r="R938" s="91"/>
      <c r="S938" s="91"/>
      <c r="T938" s="91"/>
      <c r="U938" s="91"/>
      <c r="V938" s="91"/>
      <c r="W938" s="91"/>
      <c r="X938" s="91"/>
      <c r="Y938" s="91"/>
      <c r="Z938" s="91"/>
    </row>
    <row r="939" spans="1:26" ht="12.75" customHeight="1" x14ac:dyDescent="0.2">
      <c r="A939" s="91"/>
      <c r="B939" s="91"/>
      <c r="C939" s="91"/>
      <c r="D939" s="91"/>
      <c r="E939" s="91"/>
      <c r="F939" s="91"/>
      <c r="G939" s="91"/>
      <c r="H939" s="91"/>
      <c r="I939" s="91"/>
      <c r="J939" s="91"/>
      <c r="K939" s="91"/>
      <c r="L939" s="91"/>
      <c r="M939" s="91"/>
      <c r="N939" s="91"/>
      <c r="O939" s="91"/>
      <c r="P939" s="91"/>
      <c r="Q939" s="91"/>
      <c r="R939" s="91"/>
      <c r="S939" s="91"/>
      <c r="T939" s="91"/>
      <c r="U939" s="91"/>
      <c r="V939" s="91"/>
      <c r="W939" s="91"/>
      <c r="X939" s="91"/>
      <c r="Y939" s="91"/>
      <c r="Z939" s="91"/>
    </row>
    <row r="940" spans="1:26" ht="12.75" customHeight="1" x14ac:dyDescent="0.2">
      <c r="A940" s="91"/>
      <c r="B940" s="91"/>
      <c r="C940" s="91"/>
      <c r="D940" s="91"/>
      <c r="E940" s="91"/>
      <c r="F940" s="91"/>
      <c r="G940" s="91"/>
      <c r="H940" s="91"/>
      <c r="I940" s="91"/>
      <c r="J940" s="91"/>
      <c r="K940" s="91"/>
      <c r="L940" s="91"/>
      <c r="M940" s="91"/>
      <c r="N940" s="91"/>
      <c r="O940" s="91"/>
      <c r="P940" s="91"/>
      <c r="Q940" s="91"/>
      <c r="R940" s="91"/>
      <c r="S940" s="91"/>
      <c r="T940" s="91"/>
      <c r="U940" s="91"/>
      <c r="V940" s="91"/>
      <c r="W940" s="91"/>
      <c r="X940" s="91"/>
      <c r="Y940" s="91"/>
      <c r="Z940" s="91"/>
    </row>
    <row r="941" spans="1:26" ht="12.75" customHeight="1" x14ac:dyDescent="0.2">
      <c r="A941" s="91"/>
      <c r="B941" s="91"/>
      <c r="C941" s="91"/>
      <c r="D941" s="91"/>
      <c r="E941" s="91"/>
      <c r="F941" s="91"/>
      <c r="G941" s="91"/>
      <c r="H941" s="91"/>
      <c r="I941" s="91"/>
      <c r="J941" s="91"/>
      <c r="K941" s="91"/>
      <c r="L941" s="91"/>
      <c r="M941" s="91"/>
      <c r="N941" s="91"/>
      <c r="O941" s="91"/>
      <c r="P941" s="91"/>
      <c r="Q941" s="91"/>
      <c r="R941" s="91"/>
      <c r="S941" s="91"/>
      <c r="T941" s="91"/>
      <c r="U941" s="91"/>
      <c r="V941" s="91"/>
      <c r="W941" s="91"/>
      <c r="X941" s="91"/>
      <c r="Y941" s="91"/>
      <c r="Z941" s="91"/>
    </row>
    <row r="942" spans="1:26" ht="12.75" customHeight="1" x14ac:dyDescent="0.2">
      <c r="A942" s="91"/>
      <c r="B942" s="91"/>
      <c r="C942" s="91"/>
      <c r="D942" s="91"/>
      <c r="E942" s="91"/>
      <c r="F942" s="91"/>
      <c r="G942" s="91"/>
      <c r="H942" s="91"/>
      <c r="I942" s="91"/>
      <c r="J942" s="91"/>
      <c r="K942" s="91"/>
      <c r="L942" s="91"/>
      <c r="M942" s="91"/>
      <c r="N942" s="91"/>
      <c r="O942" s="91"/>
      <c r="P942" s="91"/>
      <c r="Q942" s="91"/>
      <c r="R942" s="91"/>
      <c r="S942" s="91"/>
      <c r="T942" s="91"/>
      <c r="U942" s="91"/>
      <c r="V942" s="91"/>
      <c r="W942" s="91"/>
      <c r="X942" s="91"/>
      <c r="Y942" s="91"/>
      <c r="Z942" s="91"/>
    </row>
    <row r="943" spans="1:26" ht="12.75" customHeight="1" x14ac:dyDescent="0.2">
      <c r="A943" s="91"/>
      <c r="B943" s="91"/>
      <c r="C943" s="91"/>
      <c r="D943" s="91"/>
      <c r="E943" s="91"/>
      <c r="F943" s="91"/>
      <c r="G943" s="91"/>
      <c r="H943" s="91"/>
      <c r="I943" s="91"/>
      <c r="J943" s="91"/>
      <c r="K943" s="91"/>
      <c r="L943" s="91"/>
      <c r="M943" s="91"/>
      <c r="N943" s="91"/>
      <c r="O943" s="91"/>
      <c r="P943" s="91"/>
      <c r="Q943" s="91"/>
      <c r="R943" s="91"/>
      <c r="S943" s="91"/>
      <c r="T943" s="91"/>
      <c r="U943" s="91"/>
      <c r="V943" s="91"/>
      <c r="W943" s="91"/>
      <c r="X943" s="91"/>
      <c r="Y943" s="91"/>
      <c r="Z943" s="91"/>
    </row>
    <row r="944" spans="1:26" ht="12.75" customHeight="1" x14ac:dyDescent="0.2">
      <c r="A944" s="91"/>
      <c r="B944" s="91"/>
      <c r="C944" s="91"/>
      <c r="D944" s="91"/>
      <c r="E944" s="91"/>
      <c r="F944" s="91"/>
      <c r="G944" s="91"/>
      <c r="H944" s="91"/>
      <c r="I944" s="91"/>
      <c r="J944" s="91"/>
      <c r="K944" s="91"/>
      <c r="L944" s="91"/>
      <c r="M944" s="91"/>
      <c r="N944" s="91"/>
      <c r="O944" s="91"/>
      <c r="P944" s="91"/>
      <c r="Q944" s="91"/>
      <c r="R944" s="91"/>
      <c r="S944" s="91"/>
      <c r="T944" s="91"/>
      <c r="U944" s="91"/>
      <c r="V944" s="91"/>
      <c r="W944" s="91"/>
      <c r="X944" s="91"/>
      <c r="Y944" s="91"/>
      <c r="Z944" s="91"/>
    </row>
    <row r="945" spans="1:26" ht="12.75" customHeight="1" x14ac:dyDescent="0.2">
      <c r="A945" s="91"/>
      <c r="B945" s="91"/>
      <c r="C945" s="91"/>
      <c r="D945" s="91"/>
      <c r="E945" s="91"/>
      <c r="F945" s="91"/>
      <c r="G945" s="91"/>
      <c r="H945" s="91"/>
      <c r="I945" s="91"/>
      <c r="J945" s="91"/>
      <c r="K945" s="91"/>
      <c r="L945" s="91"/>
      <c r="M945" s="91"/>
      <c r="N945" s="91"/>
      <c r="O945" s="91"/>
      <c r="P945" s="91"/>
      <c r="Q945" s="91"/>
      <c r="R945" s="91"/>
      <c r="S945" s="91"/>
      <c r="T945" s="91"/>
      <c r="U945" s="91"/>
      <c r="V945" s="91"/>
      <c r="W945" s="91"/>
      <c r="X945" s="91"/>
      <c r="Y945" s="91"/>
      <c r="Z945" s="91"/>
    </row>
    <row r="946" spans="1:26" ht="12.75" customHeight="1" x14ac:dyDescent="0.2">
      <c r="A946" s="91"/>
      <c r="B946" s="91"/>
      <c r="C946" s="91"/>
      <c r="D946" s="91"/>
      <c r="E946" s="91"/>
      <c r="F946" s="91"/>
      <c r="G946" s="91"/>
      <c r="H946" s="91"/>
      <c r="I946" s="91"/>
      <c r="J946" s="91"/>
      <c r="K946" s="91"/>
      <c r="L946" s="91"/>
      <c r="M946" s="91"/>
      <c r="N946" s="91"/>
      <c r="O946" s="91"/>
      <c r="P946" s="91"/>
      <c r="Q946" s="91"/>
      <c r="R946" s="91"/>
      <c r="S946" s="91"/>
      <c r="T946" s="91"/>
      <c r="U946" s="91"/>
      <c r="V946" s="91"/>
      <c r="W946" s="91"/>
      <c r="X946" s="91"/>
      <c r="Y946" s="91"/>
      <c r="Z946" s="91"/>
    </row>
    <row r="947" spans="1:26" ht="12.75" customHeight="1" x14ac:dyDescent="0.2">
      <c r="A947" s="91"/>
      <c r="B947" s="91"/>
      <c r="C947" s="91"/>
      <c r="D947" s="91"/>
      <c r="E947" s="91"/>
      <c r="F947" s="91"/>
      <c r="G947" s="91"/>
      <c r="H947" s="91"/>
      <c r="I947" s="91"/>
      <c r="J947" s="91"/>
      <c r="K947" s="91"/>
      <c r="L947" s="91"/>
      <c r="M947" s="91"/>
      <c r="N947" s="91"/>
      <c r="O947" s="91"/>
      <c r="P947" s="91"/>
      <c r="Q947" s="91"/>
      <c r="R947" s="91"/>
      <c r="S947" s="91"/>
      <c r="T947" s="91"/>
      <c r="U947" s="91"/>
      <c r="V947" s="91"/>
      <c r="W947" s="91"/>
      <c r="X947" s="91"/>
      <c r="Y947" s="91"/>
      <c r="Z947" s="91"/>
    </row>
    <row r="948" spans="1:26" ht="12.75" customHeight="1" x14ac:dyDescent="0.2">
      <c r="A948" s="91"/>
      <c r="B948" s="91"/>
      <c r="C948" s="91"/>
      <c r="D948" s="91"/>
      <c r="E948" s="91"/>
      <c r="F948" s="91"/>
      <c r="G948" s="91"/>
      <c r="H948" s="91"/>
      <c r="I948" s="91"/>
      <c r="J948" s="91"/>
      <c r="K948" s="91"/>
      <c r="L948" s="91"/>
      <c r="M948" s="91"/>
      <c r="N948" s="91"/>
      <c r="O948" s="91"/>
      <c r="P948" s="91"/>
      <c r="Q948" s="91"/>
      <c r="R948" s="91"/>
      <c r="S948" s="91"/>
      <c r="T948" s="91"/>
      <c r="U948" s="91"/>
      <c r="V948" s="91"/>
      <c r="W948" s="91"/>
      <c r="X948" s="91"/>
      <c r="Y948" s="91"/>
      <c r="Z948" s="91"/>
    </row>
    <row r="949" spans="1:26" ht="12.75" customHeight="1" x14ac:dyDescent="0.2">
      <c r="A949" s="91"/>
      <c r="B949" s="91"/>
      <c r="C949" s="91"/>
      <c r="D949" s="91"/>
      <c r="E949" s="91"/>
      <c r="F949" s="91"/>
      <c r="G949" s="91"/>
      <c r="H949" s="91"/>
      <c r="I949" s="91"/>
      <c r="J949" s="91"/>
      <c r="K949" s="91"/>
      <c r="L949" s="91"/>
      <c r="M949" s="91"/>
      <c r="N949" s="91"/>
      <c r="O949" s="91"/>
      <c r="P949" s="91"/>
      <c r="Q949" s="91"/>
      <c r="R949" s="91"/>
      <c r="S949" s="91"/>
      <c r="T949" s="91"/>
      <c r="U949" s="91"/>
      <c r="V949" s="91"/>
      <c r="W949" s="91"/>
      <c r="X949" s="91"/>
      <c r="Y949" s="91"/>
      <c r="Z949" s="91"/>
    </row>
    <row r="950" spans="1:26" ht="12.75" customHeight="1" x14ac:dyDescent="0.2">
      <c r="A950" s="91"/>
      <c r="B950" s="91"/>
      <c r="C950" s="91"/>
      <c r="D950" s="91"/>
      <c r="E950" s="91"/>
      <c r="F950" s="91"/>
      <c r="G950" s="91"/>
      <c r="H950" s="91"/>
      <c r="I950" s="91"/>
      <c r="J950" s="91"/>
      <c r="K950" s="91"/>
      <c r="L950" s="91"/>
      <c r="M950" s="91"/>
      <c r="N950" s="91"/>
      <c r="O950" s="91"/>
      <c r="P950" s="91"/>
      <c r="Q950" s="91"/>
      <c r="R950" s="91"/>
      <c r="S950" s="91"/>
      <c r="T950" s="91"/>
      <c r="U950" s="91"/>
      <c r="V950" s="91"/>
      <c r="W950" s="91"/>
      <c r="X950" s="91"/>
      <c r="Y950" s="91"/>
      <c r="Z950" s="91"/>
    </row>
    <row r="951" spans="1:26" ht="12.75" customHeight="1" x14ac:dyDescent="0.2">
      <c r="A951" s="91"/>
      <c r="B951" s="91"/>
      <c r="C951" s="91"/>
      <c r="D951" s="91"/>
      <c r="E951" s="91"/>
      <c r="F951" s="91"/>
      <c r="G951" s="91"/>
      <c r="H951" s="91"/>
      <c r="I951" s="91"/>
      <c r="J951" s="91"/>
      <c r="K951" s="91"/>
      <c r="L951" s="91"/>
      <c r="M951" s="91"/>
      <c r="N951" s="91"/>
      <c r="O951" s="91"/>
      <c r="P951" s="91"/>
      <c r="Q951" s="91"/>
      <c r="R951" s="91"/>
      <c r="S951" s="91"/>
      <c r="T951" s="91"/>
      <c r="U951" s="91"/>
      <c r="V951" s="91"/>
      <c r="W951" s="91"/>
      <c r="X951" s="91"/>
      <c r="Y951" s="91"/>
      <c r="Z951" s="91"/>
    </row>
    <row r="952" spans="1:26" ht="12.75" customHeight="1" x14ac:dyDescent="0.2">
      <c r="A952" s="91"/>
      <c r="B952" s="91"/>
      <c r="C952" s="91"/>
      <c r="D952" s="91"/>
      <c r="E952" s="91"/>
      <c r="F952" s="91"/>
      <c r="G952" s="91"/>
      <c r="H952" s="91"/>
      <c r="I952" s="91"/>
      <c r="J952" s="91"/>
      <c r="K952" s="91"/>
      <c r="L952" s="91"/>
      <c r="M952" s="91"/>
      <c r="N952" s="91"/>
      <c r="O952" s="91"/>
      <c r="P952" s="91"/>
      <c r="Q952" s="91"/>
      <c r="R952" s="91"/>
      <c r="S952" s="91"/>
      <c r="T952" s="91"/>
      <c r="U952" s="91"/>
      <c r="V952" s="91"/>
      <c r="W952" s="91"/>
      <c r="X952" s="91"/>
      <c r="Y952" s="91"/>
      <c r="Z952" s="91"/>
    </row>
    <row r="953" spans="1:26" ht="12.75" customHeight="1" x14ac:dyDescent="0.2">
      <c r="A953" s="91"/>
      <c r="B953" s="91"/>
      <c r="C953" s="91"/>
      <c r="D953" s="91"/>
      <c r="E953" s="91"/>
      <c r="F953" s="91"/>
      <c r="G953" s="91"/>
      <c r="H953" s="91"/>
      <c r="I953" s="91"/>
      <c r="J953" s="91"/>
      <c r="K953" s="91"/>
      <c r="L953" s="91"/>
      <c r="M953" s="91"/>
      <c r="N953" s="91"/>
      <c r="O953" s="91"/>
      <c r="P953" s="91"/>
      <c r="Q953" s="91"/>
      <c r="R953" s="91"/>
      <c r="S953" s="91"/>
      <c r="T953" s="91"/>
      <c r="U953" s="91"/>
      <c r="V953" s="91"/>
      <c r="W953" s="91"/>
      <c r="X953" s="91"/>
      <c r="Y953" s="91"/>
      <c r="Z953" s="91"/>
    </row>
    <row r="954" spans="1:26" ht="12.75" customHeight="1" x14ac:dyDescent="0.2">
      <c r="A954" s="91"/>
      <c r="B954" s="91"/>
      <c r="C954" s="91"/>
      <c r="D954" s="91"/>
      <c r="E954" s="91"/>
      <c r="F954" s="91"/>
      <c r="G954" s="91"/>
      <c r="H954" s="91"/>
      <c r="I954" s="91"/>
      <c r="J954" s="91"/>
      <c r="K954" s="91"/>
      <c r="L954" s="91"/>
      <c r="M954" s="91"/>
      <c r="N954" s="91"/>
      <c r="O954" s="91"/>
      <c r="P954" s="91"/>
      <c r="Q954" s="91"/>
      <c r="R954" s="91"/>
      <c r="S954" s="91"/>
      <c r="T954" s="91"/>
      <c r="U954" s="91"/>
      <c r="V954" s="91"/>
      <c r="W954" s="91"/>
      <c r="X954" s="91"/>
      <c r="Y954" s="91"/>
      <c r="Z954" s="91"/>
    </row>
    <row r="955" spans="1:26" ht="12.75" customHeight="1" x14ac:dyDescent="0.2">
      <c r="A955" s="91"/>
      <c r="B955" s="91"/>
      <c r="C955" s="91"/>
      <c r="D955" s="91"/>
      <c r="E955" s="91"/>
      <c r="F955" s="91"/>
      <c r="G955" s="91"/>
      <c r="H955" s="91"/>
      <c r="I955" s="91"/>
      <c r="J955" s="91"/>
      <c r="K955" s="91"/>
      <c r="L955" s="91"/>
      <c r="M955" s="91"/>
      <c r="N955" s="91"/>
      <c r="O955" s="91"/>
      <c r="P955" s="91"/>
      <c r="Q955" s="91"/>
      <c r="R955" s="91"/>
      <c r="S955" s="91"/>
      <c r="T955" s="91"/>
      <c r="U955" s="91"/>
      <c r="V955" s="91"/>
      <c r="W955" s="91"/>
      <c r="X955" s="91"/>
      <c r="Y955" s="91"/>
      <c r="Z955" s="91"/>
    </row>
    <row r="956" spans="1:26" ht="12.75" customHeight="1" x14ac:dyDescent="0.2">
      <c r="A956" s="91"/>
      <c r="B956" s="91"/>
      <c r="C956" s="91"/>
      <c r="D956" s="91"/>
      <c r="E956" s="91"/>
      <c r="F956" s="91"/>
      <c r="G956" s="91"/>
      <c r="H956" s="91"/>
      <c r="I956" s="91"/>
      <c r="J956" s="91"/>
      <c r="K956" s="91"/>
      <c r="L956" s="91"/>
      <c r="M956" s="91"/>
      <c r="N956" s="91"/>
      <c r="O956" s="91"/>
      <c r="P956" s="91"/>
      <c r="Q956" s="91"/>
      <c r="R956" s="91"/>
      <c r="S956" s="91"/>
      <c r="T956" s="91"/>
      <c r="U956" s="91"/>
      <c r="V956" s="91"/>
      <c r="W956" s="91"/>
      <c r="X956" s="91"/>
      <c r="Y956" s="91"/>
      <c r="Z956" s="91"/>
    </row>
    <row r="957" spans="1:26" ht="12.75" customHeight="1" x14ac:dyDescent="0.2">
      <c r="A957" s="91"/>
      <c r="B957" s="91"/>
      <c r="C957" s="91"/>
      <c r="D957" s="91"/>
      <c r="E957" s="91"/>
      <c r="F957" s="91"/>
      <c r="G957" s="91"/>
      <c r="H957" s="91"/>
      <c r="I957" s="91"/>
      <c r="J957" s="91"/>
      <c r="K957" s="91"/>
      <c r="L957" s="91"/>
      <c r="M957" s="91"/>
      <c r="N957" s="91"/>
      <c r="O957" s="91"/>
      <c r="P957" s="91"/>
      <c r="Q957" s="91"/>
      <c r="R957" s="91"/>
      <c r="S957" s="91"/>
      <c r="T957" s="91"/>
      <c r="U957" s="91"/>
      <c r="V957" s="91"/>
      <c r="W957" s="91"/>
      <c r="X957" s="91"/>
      <c r="Y957" s="91"/>
      <c r="Z957" s="91"/>
    </row>
    <row r="958" spans="1:26" ht="12.75" customHeight="1" x14ac:dyDescent="0.2">
      <c r="A958" s="91"/>
      <c r="B958" s="91"/>
      <c r="C958" s="91"/>
      <c r="D958" s="91"/>
      <c r="E958" s="91"/>
      <c r="F958" s="91"/>
      <c r="G958" s="91"/>
      <c r="H958" s="91"/>
      <c r="I958" s="91"/>
      <c r="J958" s="91"/>
      <c r="K958" s="91"/>
      <c r="L958" s="91"/>
      <c r="M958" s="91"/>
      <c r="N958" s="91"/>
      <c r="O958" s="91"/>
      <c r="P958" s="91"/>
      <c r="Q958" s="91"/>
      <c r="R958" s="91"/>
      <c r="S958" s="91"/>
      <c r="T958" s="91"/>
      <c r="U958" s="91"/>
      <c r="V958" s="91"/>
      <c r="W958" s="91"/>
      <c r="X958" s="91"/>
      <c r="Y958" s="91"/>
      <c r="Z958" s="91"/>
    </row>
    <row r="959" spans="1:26" ht="12.75" customHeight="1" x14ac:dyDescent="0.2">
      <c r="A959" s="91"/>
      <c r="B959" s="91"/>
      <c r="C959" s="91"/>
      <c r="D959" s="91"/>
      <c r="E959" s="91"/>
      <c r="F959" s="91"/>
      <c r="G959" s="91"/>
      <c r="H959" s="91"/>
      <c r="I959" s="91"/>
      <c r="J959" s="91"/>
      <c r="K959" s="91"/>
      <c r="L959" s="91"/>
      <c r="M959" s="91"/>
      <c r="N959" s="91"/>
      <c r="O959" s="91"/>
      <c r="P959" s="91"/>
      <c r="Q959" s="91"/>
      <c r="R959" s="91"/>
      <c r="S959" s="91"/>
      <c r="T959" s="91"/>
      <c r="U959" s="91"/>
      <c r="V959" s="91"/>
      <c r="W959" s="91"/>
      <c r="X959" s="91"/>
      <c r="Y959" s="91"/>
      <c r="Z959" s="91"/>
    </row>
    <row r="960" spans="1:26" ht="12.75" customHeight="1" x14ac:dyDescent="0.2">
      <c r="A960" s="91"/>
      <c r="B960" s="91"/>
      <c r="C960" s="91"/>
      <c r="D960" s="91"/>
      <c r="E960" s="91"/>
      <c r="F960" s="91"/>
      <c r="G960" s="91"/>
      <c r="H960" s="91"/>
      <c r="I960" s="91"/>
      <c r="J960" s="91"/>
      <c r="K960" s="91"/>
      <c r="L960" s="91"/>
      <c r="M960" s="91"/>
      <c r="N960" s="91"/>
      <c r="O960" s="91"/>
      <c r="P960" s="91"/>
      <c r="Q960" s="91"/>
      <c r="R960" s="91"/>
      <c r="S960" s="91"/>
      <c r="T960" s="91"/>
      <c r="U960" s="91"/>
      <c r="V960" s="91"/>
      <c r="W960" s="91"/>
      <c r="X960" s="91"/>
      <c r="Y960" s="91"/>
      <c r="Z960" s="91"/>
    </row>
    <row r="961" spans="1:26" ht="12.75" customHeight="1" x14ac:dyDescent="0.2">
      <c r="A961" s="91"/>
      <c r="B961" s="91"/>
      <c r="C961" s="91"/>
      <c r="D961" s="91"/>
      <c r="E961" s="91"/>
      <c r="F961" s="91"/>
      <c r="G961" s="91"/>
      <c r="H961" s="91"/>
      <c r="I961" s="91"/>
      <c r="J961" s="91"/>
      <c r="K961" s="91"/>
      <c r="L961" s="91"/>
      <c r="M961" s="91"/>
      <c r="N961" s="91"/>
      <c r="O961" s="91"/>
      <c r="P961" s="91"/>
      <c r="Q961" s="91"/>
      <c r="R961" s="91"/>
      <c r="S961" s="91"/>
      <c r="T961" s="91"/>
      <c r="U961" s="91"/>
      <c r="V961" s="91"/>
      <c r="W961" s="91"/>
      <c r="X961" s="91"/>
      <c r="Y961" s="91"/>
      <c r="Z961" s="91"/>
    </row>
    <row r="962" spans="1:26" ht="12.75" customHeight="1" x14ac:dyDescent="0.2">
      <c r="A962" s="91"/>
      <c r="B962" s="91"/>
      <c r="C962" s="91"/>
      <c r="D962" s="91"/>
      <c r="E962" s="91"/>
      <c r="F962" s="91"/>
      <c r="G962" s="91"/>
      <c r="H962" s="91"/>
      <c r="I962" s="91"/>
      <c r="J962" s="91"/>
      <c r="K962" s="91"/>
      <c r="L962" s="91"/>
      <c r="M962" s="91"/>
      <c r="N962" s="91"/>
      <c r="O962" s="91"/>
      <c r="P962" s="91"/>
      <c r="Q962" s="91"/>
      <c r="R962" s="91"/>
      <c r="S962" s="91"/>
      <c r="T962" s="91"/>
      <c r="U962" s="91"/>
      <c r="V962" s="91"/>
      <c r="W962" s="91"/>
      <c r="X962" s="91"/>
      <c r="Y962" s="91"/>
      <c r="Z962" s="91"/>
    </row>
    <row r="963" spans="1:26" ht="12.75" customHeight="1" x14ac:dyDescent="0.2">
      <c r="A963" s="91"/>
      <c r="B963" s="91"/>
      <c r="C963" s="91"/>
      <c r="D963" s="91"/>
      <c r="E963" s="91"/>
      <c r="F963" s="91"/>
      <c r="G963" s="91"/>
      <c r="H963" s="91"/>
      <c r="I963" s="91"/>
      <c r="J963" s="91"/>
      <c r="K963" s="91"/>
      <c r="L963" s="91"/>
      <c r="M963" s="91"/>
      <c r="N963" s="91"/>
      <c r="O963" s="91"/>
      <c r="P963" s="91"/>
      <c r="Q963" s="91"/>
      <c r="R963" s="91"/>
      <c r="S963" s="91"/>
      <c r="T963" s="91"/>
      <c r="U963" s="91"/>
      <c r="V963" s="91"/>
      <c r="W963" s="91"/>
      <c r="X963" s="91"/>
      <c r="Y963" s="91"/>
      <c r="Z963" s="91"/>
    </row>
    <row r="964" spans="1:26" ht="12.75" customHeight="1" x14ac:dyDescent="0.2">
      <c r="A964" s="91"/>
      <c r="B964" s="91"/>
      <c r="C964" s="91"/>
      <c r="D964" s="91"/>
      <c r="E964" s="91"/>
      <c r="F964" s="91"/>
      <c r="G964" s="91"/>
      <c r="H964" s="91"/>
      <c r="I964" s="91"/>
      <c r="J964" s="91"/>
      <c r="K964" s="91"/>
      <c r="L964" s="91"/>
      <c r="M964" s="91"/>
      <c r="N964" s="91"/>
      <c r="O964" s="91"/>
      <c r="P964" s="91"/>
      <c r="Q964" s="91"/>
      <c r="R964" s="91"/>
      <c r="S964" s="91"/>
      <c r="T964" s="91"/>
      <c r="U964" s="91"/>
      <c r="V964" s="91"/>
      <c r="W964" s="91"/>
      <c r="X964" s="91"/>
      <c r="Y964" s="91"/>
      <c r="Z964" s="91"/>
    </row>
    <row r="965" spans="1:26" ht="12.75" customHeight="1" x14ac:dyDescent="0.2">
      <c r="A965" s="91"/>
      <c r="B965" s="91"/>
      <c r="C965" s="91"/>
      <c r="D965" s="91"/>
      <c r="E965" s="91"/>
      <c r="F965" s="91"/>
      <c r="G965" s="91"/>
      <c r="H965" s="91"/>
      <c r="I965" s="91"/>
      <c r="J965" s="91"/>
      <c r="K965" s="91"/>
      <c r="L965" s="91"/>
      <c r="M965" s="91"/>
      <c r="N965" s="91"/>
      <c r="O965" s="91"/>
      <c r="P965" s="91"/>
      <c r="Q965" s="91"/>
      <c r="R965" s="91"/>
      <c r="S965" s="91"/>
      <c r="T965" s="91"/>
      <c r="U965" s="91"/>
      <c r="V965" s="91"/>
      <c r="W965" s="91"/>
      <c r="X965" s="91"/>
      <c r="Y965" s="91"/>
      <c r="Z965" s="91"/>
    </row>
    <row r="966" spans="1:26" ht="12.75" customHeight="1" x14ac:dyDescent="0.2">
      <c r="A966" s="91"/>
      <c r="B966" s="91"/>
      <c r="C966" s="91"/>
      <c r="D966" s="91"/>
      <c r="E966" s="91"/>
      <c r="F966" s="91"/>
      <c r="G966" s="91"/>
      <c r="H966" s="91"/>
      <c r="I966" s="91"/>
      <c r="J966" s="91"/>
      <c r="K966" s="91"/>
      <c r="L966" s="91"/>
      <c r="M966" s="91"/>
      <c r="N966" s="91"/>
      <c r="O966" s="91"/>
      <c r="P966" s="91"/>
      <c r="Q966" s="91"/>
      <c r="R966" s="91"/>
      <c r="S966" s="91"/>
      <c r="T966" s="91"/>
      <c r="U966" s="91"/>
      <c r="V966" s="91"/>
      <c r="W966" s="91"/>
      <c r="X966" s="91"/>
      <c r="Y966" s="91"/>
      <c r="Z966" s="91"/>
    </row>
    <row r="967" spans="1:26" ht="12.75" customHeight="1" x14ac:dyDescent="0.2">
      <c r="A967" s="91"/>
      <c r="B967" s="91"/>
      <c r="C967" s="91"/>
      <c r="D967" s="91"/>
      <c r="E967" s="91"/>
      <c r="F967" s="91"/>
      <c r="G967" s="91"/>
      <c r="H967" s="91"/>
      <c r="I967" s="91"/>
      <c r="J967" s="91"/>
      <c r="K967" s="91"/>
      <c r="L967" s="91"/>
      <c r="M967" s="91"/>
      <c r="N967" s="91"/>
      <c r="O967" s="91"/>
      <c r="P967" s="91"/>
      <c r="Q967" s="91"/>
      <c r="R967" s="91"/>
      <c r="S967" s="91"/>
      <c r="T967" s="91"/>
      <c r="U967" s="91"/>
      <c r="V967" s="91"/>
      <c r="W967" s="91"/>
      <c r="X967" s="91"/>
      <c r="Y967" s="91"/>
      <c r="Z967" s="91"/>
    </row>
    <row r="968" spans="1:26" ht="12.75" customHeight="1" x14ac:dyDescent="0.2">
      <c r="A968" s="91"/>
      <c r="B968" s="91"/>
      <c r="C968" s="91"/>
      <c r="D968" s="91"/>
      <c r="E968" s="91"/>
      <c r="F968" s="91"/>
      <c r="G968" s="91"/>
      <c r="H968" s="91"/>
      <c r="I968" s="91"/>
      <c r="J968" s="91"/>
      <c r="K968" s="91"/>
      <c r="L968" s="91"/>
      <c r="M968" s="91"/>
      <c r="N968" s="91"/>
      <c r="O968" s="91"/>
      <c r="P968" s="91"/>
      <c r="Q968" s="91"/>
      <c r="R968" s="91"/>
      <c r="S968" s="91"/>
      <c r="T968" s="91"/>
      <c r="U968" s="91"/>
      <c r="V968" s="91"/>
      <c r="W968" s="91"/>
      <c r="X968" s="91"/>
      <c r="Y968" s="91"/>
      <c r="Z968" s="91"/>
    </row>
    <row r="969" spans="1:26" ht="12.75" customHeight="1" x14ac:dyDescent="0.2">
      <c r="A969" s="91"/>
      <c r="B969" s="91"/>
      <c r="C969" s="91"/>
      <c r="D969" s="91"/>
      <c r="E969" s="91"/>
      <c r="F969" s="91"/>
      <c r="G969" s="91"/>
      <c r="H969" s="91"/>
      <c r="I969" s="91"/>
      <c r="J969" s="91"/>
      <c r="K969" s="91"/>
      <c r="L969" s="91"/>
      <c r="M969" s="91"/>
      <c r="N969" s="91"/>
      <c r="O969" s="91"/>
      <c r="P969" s="91"/>
      <c r="Q969" s="91"/>
      <c r="R969" s="91"/>
      <c r="S969" s="91"/>
      <c r="T969" s="91"/>
      <c r="U969" s="91"/>
      <c r="V969" s="91"/>
      <c r="W969" s="91"/>
      <c r="X969" s="91"/>
      <c r="Y969" s="91"/>
      <c r="Z969" s="91"/>
    </row>
    <row r="970" spans="1:26" ht="12.75" customHeight="1" x14ac:dyDescent="0.2">
      <c r="A970" s="91"/>
      <c r="B970" s="91"/>
      <c r="C970" s="91"/>
      <c r="D970" s="91"/>
      <c r="E970" s="91"/>
      <c r="F970" s="91"/>
      <c r="G970" s="91"/>
      <c r="H970" s="91"/>
      <c r="I970" s="91"/>
      <c r="J970" s="91"/>
      <c r="K970" s="91"/>
      <c r="L970" s="91"/>
      <c r="M970" s="91"/>
      <c r="N970" s="91"/>
      <c r="O970" s="91"/>
      <c r="P970" s="91"/>
      <c r="Q970" s="91"/>
      <c r="R970" s="91"/>
      <c r="S970" s="91"/>
      <c r="T970" s="91"/>
      <c r="U970" s="91"/>
      <c r="V970" s="91"/>
      <c r="W970" s="91"/>
      <c r="X970" s="91"/>
      <c r="Y970" s="91"/>
      <c r="Z970" s="91"/>
    </row>
    <row r="971" spans="1:26" ht="12.75" customHeight="1" x14ac:dyDescent="0.2">
      <c r="A971" s="91"/>
      <c r="B971" s="91"/>
      <c r="C971" s="91"/>
      <c r="D971" s="91"/>
      <c r="E971" s="91"/>
      <c r="F971" s="91"/>
      <c r="G971" s="91"/>
      <c r="H971" s="91"/>
      <c r="I971" s="91"/>
      <c r="J971" s="91"/>
      <c r="K971" s="91"/>
      <c r="L971" s="91"/>
      <c r="M971" s="91"/>
      <c r="N971" s="91"/>
      <c r="O971" s="91"/>
      <c r="P971" s="91"/>
      <c r="Q971" s="91"/>
      <c r="R971" s="91"/>
      <c r="S971" s="91"/>
      <c r="T971" s="91"/>
      <c r="U971" s="91"/>
      <c r="V971" s="91"/>
      <c r="W971" s="91"/>
      <c r="X971" s="91"/>
      <c r="Y971" s="91"/>
      <c r="Z971" s="91"/>
    </row>
    <row r="972" spans="1:26" ht="12.75" customHeight="1" x14ac:dyDescent="0.2">
      <c r="A972" s="91"/>
      <c r="B972" s="91"/>
      <c r="C972" s="91"/>
      <c r="D972" s="91"/>
      <c r="E972" s="91"/>
      <c r="F972" s="91"/>
      <c r="G972" s="91"/>
      <c r="H972" s="91"/>
      <c r="I972" s="91"/>
      <c r="J972" s="91"/>
      <c r="K972" s="91"/>
      <c r="L972" s="91"/>
      <c r="M972" s="91"/>
      <c r="N972" s="91"/>
      <c r="O972" s="91"/>
      <c r="P972" s="91"/>
      <c r="Q972" s="91"/>
      <c r="R972" s="91"/>
      <c r="S972" s="91"/>
      <c r="T972" s="91"/>
      <c r="U972" s="91"/>
      <c r="V972" s="91"/>
      <c r="W972" s="91"/>
      <c r="X972" s="91"/>
      <c r="Y972" s="91"/>
      <c r="Z972" s="91"/>
    </row>
    <row r="973" spans="1:26" ht="12.75" customHeight="1" x14ac:dyDescent="0.2">
      <c r="A973" s="91"/>
      <c r="B973" s="91"/>
      <c r="C973" s="91"/>
      <c r="D973" s="91"/>
      <c r="E973" s="91"/>
      <c r="F973" s="91"/>
      <c r="G973" s="91"/>
      <c r="H973" s="91"/>
      <c r="I973" s="91"/>
      <c r="J973" s="91"/>
      <c r="K973" s="91"/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91"/>
      <c r="Z973" s="91"/>
    </row>
    <row r="974" spans="1:26" ht="12.75" customHeight="1" x14ac:dyDescent="0.2">
      <c r="A974" s="91"/>
      <c r="B974" s="91"/>
      <c r="C974" s="91"/>
      <c r="D974" s="91"/>
      <c r="E974" s="91"/>
      <c r="F974" s="91"/>
      <c r="G974" s="91"/>
      <c r="H974" s="91"/>
      <c r="I974" s="91"/>
      <c r="J974" s="91"/>
      <c r="K974" s="91"/>
      <c r="L974" s="91"/>
      <c r="M974" s="91"/>
      <c r="N974" s="91"/>
      <c r="O974" s="91"/>
      <c r="P974" s="91"/>
      <c r="Q974" s="91"/>
      <c r="R974" s="91"/>
      <c r="S974" s="91"/>
      <c r="T974" s="91"/>
      <c r="U974" s="91"/>
      <c r="V974" s="91"/>
      <c r="W974" s="91"/>
      <c r="X974" s="91"/>
      <c r="Y974" s="91"/>
      <c r="Z974" s="91"/>
    </row>
    <row r="975" spans="1:26" ht="12.75" customHeight="1" x14ac:dyDescent="0.2">
      <c r="A975" s="91"/>
      <c r="B975" s="91"/>
      <c r="C975" s="91"/>
      <c r="D975" s="91"/>
      <c r="E975" s="91"/>
      <c r="F975" s="91"/>
      <c r="G975" s="91"/>
      <c r="H975" s="91"/>
      <c r="I975" s="91"/>
      <c r="J975" s="91"/>
      <c r="K975" s="91"/>
      <c r="L975" s="91"/>
      <c r="M975" s="91"/>
      <c r="N975" s="91"/>
      <c r="O975" s="91"/>
      <c r="P975" s="91"/>
      <c r="Q975" s="91"/>
      <c r="R975" s="91"/>
      <c r="S975" s="91"/>
      <c r="T975" s="91"/>
      <c r="U975" s="91"/>
      <c r="V975" s="91"/>
      <c r="W975" s="91"/>
      <c r="X975" s="91"/>
      <c r="Y975" s="91"/>
      <c r="Z975" s="91"/>
    </row>
    <row r="976" spans="1:26" ht="12.75" customHeight="1" x14ac:dyDescent="0.2">
      <c r="A976" s="91"/>
      <c r="B976" s="91"/>
      <c r="C976" s="91"/>
      <c r="D976" s="91"/>
      <c r="E976" s="91"/>
      <c r="F976" s="91"/>
      <c r="G976" s="91"/>
      <c r="H976" s="91"/>
      <c r="I976" s="91"/>
      <c r="J976" s="91"/>
      <c r="K976" s="91"/>
      <c r="L976" s="91"/>
      <c r="M976" s="91"/>
      <c r="N976" s="91"/>
      <c r="O976" s="91"/>
      <c r="P976" s="91"/>
      <c r="Q976" s="91"/>
      <c r="R976" s="91"/>
      <c r="S976" s="91"/>
      <c r="T976" s="91"/>
      <c r="U976" s="91"/>
      <c r="V976" s="91"/>
      <c r="W976" s="91"/>
      <c r="X976" s="91"/>
      <c r="Y976" s="91"/>
      <c r="Z976" s="91"/>
    </row>
    <row r="977" spans="1:26" ht="12.75" customHeight="1" x14ac:dyDescent="0.2">
      <c r="A977" s="91"/>
      <c r="B977" s="91"/>
      <c r="C977" s="91"/>
      <c r="D977" s="91"/>
      <c r="E977" s="91"/>
      <c r="F977" s="91"/>
      <c r="G977" s="91"/>
      <c r="H977" s="91"/>
      <c r="I977" s="91"/>
      <c r="J977" s="91"/>
      <c r="K977" s="91"/>
      <c r="L977" s="91"/>
      <c r="M977" s="91"/>
      <c r="N977" s="91"/>
      <c r="O977" s="91"/>
      <c r="P977" s="91"/>
      <c r="Q977" s="91"/>
      <c r="R977" s="91"/>
      <c r="S977" s="91"/>
      <c r="T977" s="91"/>
      <c r="U977" s="91"/>
      <c r="V977" s="91"/>
      <c r="W977" s="91"/>
      <c r="X977" s="91"/>
      <c r="Y977" s="91"/>
      <c r="Z977" s="91"/>
    </row>
    <row r="978" spans="1:26" ht="12.75" customHeight="1" x14ac:dyDescent="0.2">
      <c r="A978" s="91"/>
      <c r="B978" s="91"/>
      <c r="C978" s="91"/>
      <c r="D978" s="91"/>
      <c r="E978" s="91"/>
      <c r="F978" s="91"/>
      <c r="G978" s="91"/>
      <c r="H978" s="91"/>
      <c r="I978" s="91"/>
      <c r="J978" s="91"/>
      <c r="K978" s="91"/>
      <c r="L978" s="91"/>
      <c r="M978" s="91"/>
      <c r="N978" s="91"/>
      <c r="O978" s="91"/>
      <c r="P978" s="91"/>
      <c r="Q978" s="91"/>
      <c r="R978" s="91"/>
      <c r="S978" s="91"/>
      <c r="T978" s="91"/>
      <c r="U978" s="91"/>
      <c r="V978" s="91"/>
      <c r="W978" s="91"/>
      <c r="X978" s="91"/>
      <c r="Y978" s="91"/>
      <c r="Z978" s="91"/>
    </row>
    <row r="979" spans="1:26" ht="12.75" customHeight="1" x14ac:dyDescent="0.2">
      <c r="A979" s="91"/>
      <c r="B979" s="91"/>
      <c r="C979" s="91"/>
      <c r="D979" s="91"/>
      <c r="E979" s="91"/>
      <c r="F979" s="91"/>
      <c r="G979" s="91"/>
      <c r="H979" s="91"/>
      <c r="I979" s="91"/>
      <c r="J979" s="91"/>
      <c r="K979" s="91"/>
      <c r="L979" s="91"/>
      <c r="M979" s="91"/>
      <c r="N979" s="91"/>
      <c r="O979" s="91"/>
      <c r="P979" s="91"/>
      <c r="Q979" s="91"/>
      <c r="R979" s="91"/>
      <c r="S979" s="91"/>
      <c r="T979" s="91"/>
      <c r="U979" s="91"/>
      <c r="V979" s="91"/>
      <c r="W979" s="91"/>
      <c r="X979" s="91"/>
      <c r="Y979" s="91"/>
      <c r="Z979" s="91"/>
    </row>
    <row r="980" spans="1:26" ht="12.75" customHeight="1" x14ac:dyDescent="0.2">
      <c r="A980" s="91"/>
      <c r="B980" s="91"/>
      <c r="C980" s="91"/>
      <c r="D980" s="91"/>
      <c r="E980" s="91"/>
      <c r="F980" s="91"/>
      <c r="G980" s="91"/>
      <c r="H980" s="91"/>
      <c r="I980" s="91"/>
      <c r="J980" s="91"/>
      <c r="K980" s="91"/>
      <c r="L980" s="91"/>
      <c r="M980" s="91"/>
      <c r="N980" s="91"/>
      <c r="O980" s="91"/>
      <c r="P980" s="91"/>
      <c r="Q980" s="91"/>
      <c r="R980" s="91"/>
      <c r="S980" s="91"/>
      <c r="T980" s="91"/>
      <c r="U980" s="91"/>
      <c r="V980" s="91"/>
      <c r="W980" s="91"/>
      <c r="X980" s="91"/>
      <c r="Y980" s="91"/>
      <c r="Z980" s="91"/>
    </row>
    <row r="981" spans="1:26" ht="12.75" customHeight="1" x14ac:dyDescent="0.2">
      <c r="A981" s="91"/>
      <c r="B981" s="91"/>
      <c r="C981" s="91"/>
      <c r="D981" s="91"/>
      <c r="E981" s="91"/>
      <c r="F981" s="91"/>
      <c r="G981" s="91"/>
      <c r="H981" s="91"/>
      <c r="I981" s="91"/>
      <c r="J981" s="91"/>
      <c r="K981" s="91"/>
      <c r="L981" s="91"/>
      <c r="M981" s="91"/>
      <c r="N981" s="91"/>
      <c r="O981" s="91"/>
      <c r="P981" s="91"/>
      <c r="Q981" s="91"/>
      <c r="R981" s="91"/>
      <c r="S981" s="91"/>
      <c r="T981" s="91"/>
      <c r="U981" s="91"/>
      <c r="V981" s="91"/>
      <c r="W981" s="91"/>
      <c r="X981" s="91"/>
      <c r="Y981" s="91"/>
      <c r="Z981" s="91"/>
    </row>
    <row r="982" spans="1:26" ht="12.75" customHeight="1" x14ac:dyDescent="0.2">
      <c r="A982" s="91"/>
      <c r="B982" s="91"/>
      <c r="C982" s="91"/>
      <c r="D982" s="91"/>
      <c r="E982" s="91"/>
      <c r="F982" s="91"/>
      <c r="G982" s="91"/>
      <c r="H982" s="91"/>
      <c r="I982" s="91"/>
      <c r="J982" s="91"/>
      <c r="K982" s="91"/>
      <c r="L982" s="91"/>
      <c r="M982" s="91"/>
      <c r="N982" s="91"/>
      <c r="O982" s="91"/>
      <c r="P982" s="91"/>
      <c r="Q982" s="91"/>
      <c r="R982" s="91"/>
      <c r="S982" s="91"/>
      <c r="T982" s="91"/>
      <c r="U982" s="91"/>
      <c r="V982" s="91"/>
      <c r="W982" s="91"/>
      <c r="X982" s="91"/>
      <c r="Y982" s="91"/>
      <c r="Z982" s="91"/>
    </row>
    <row r="983" spans="1:26" ht="12.75" customHeight="1" x14ac:dyDescent="0.2">
      <c r="A983" s="91"/>
      <c r="B983" s="91"/>
      <c r="C983" s="91"/>
      <c r="D983" s="91"/>
      <c r="E983" s="91"/>
      <c r="F983" s="91"/>
      <c r="G983" s="91"/>
      <c r="H983" s="91"/>
      <c r="I983" s="91"/>
      <c r="J983" s="91"/>
      <c r="K983" s="91"/>
      <c r="L983" s="91"/>
      <c r="M983" s="91"/>
      <c r="N983" s="91"/>
      <c r="O983" s="91"/>
      <c r="P983" s="91"/>
      <c r="Q983" s="91"/>
      <c r="R983" s="91"/>
      <c r="S983" s="91"/>
      <c r="T983" s="91"/>
      <c r="U983" s="91"/>
      <c r="V983" s="91"/>
      <c r="W983" s="91"/>
      <c r="X983" s="91"/>
      <c r="Y983" s="91"/>
      <c r="Z983" s="91"/>
    </row>
    <row r="984" spans="1:26" ht="12.75" customHeight="1" x14ac:dyDescent="0.2">
      <c r="A984" s="91"/>
      <c r="B984" s="91"/>
      <c r="C984" s="91"/>
      <c r="D984" s="91"/>
      <c r="E984" s="91"/>
      <c r="F984" s="91"/>
      <c r="G984" s="91"/>
      <c r="H984" s="91"/>
      <c r="I984" s="91"/>
      <c r="J984" s="91"/>
      <c r="K984" s="91"/>
      <c r="L984" s="91"/>
      <c r="M984" s="91"/>
      <c r="N984" s="91"/>
      <c r="O984" s="91"/>
      <c r="P984" s="91"/>
      <c r="Q984" s="91"/>
      <c r="R984" s="91"/>
      <c r="S984" s="91"/>
      <c r="T984" s="91"/>
      <c r="U984" s="91"/>
      <c r="V984" s="91"/>
      <c r="W984" s="91"/>
      <c r="X984" s="91"/>
      <c r="Y984" s="91"/>
      <c r="Z984" s="91"/>
    </row>
    <row r="985" spans="1:26" ht="12.75" customHeight="1" x14ac:dyDescent="0.2">
      <c r="A985" s="91"/>
      <c r="B985" s="91"/>
      <c r="C985" s="91"/>
      <c r="D985" s="91"/>
      <c r="E985" s="91"/>
      <c r="F985" s="91"/>
      <c r="G985" s="91"/>
      <c r="H985" s="91"/>
      <c r="I985" s="91"/>
      <c r="J985" s="91"/>
      <c r="K985" s="91"/>
      <c r="L985" s="91"/>
      <c r="M985" s="91"/>
      <c r="N985" s="91"/>
      <c r="O985" s="91"/>
      <c r="P985" s="91"/>
      <c r="Q985" s="91"/>
      <c r="R985" s="91"/>
      <c r="S985" s="91"/>
      <c r="T985" s="91"/>
      <c r="U985" s="91"/>
      <c r="V985" s="91"/>
      <c r="W985" s="91"/>
      <c r="X985" s="91"/>
      <c r="Y985" s="91"/>
      <c r="Z985" s="91"/>
    </row>
    <row r="986" spans="1:26" ht="12.75" customHeight="1" x14ac:dyDescent="0.2">
      <c r="A986" s="91"/>
      <c r="B986" s="91"/>
      <c r="C986" s="91"/>
      <c r="D986" s="91"/>
      <c r="E986" s="91"/>
      <c r="F986" s="91"/>
      <c r="G986" s="91"/>
      <c r="H986" s="91"/>
      <c r="I986" s="91"/>
      <c r="J986" s="91"/>
      <c r="K986" s="91"/>
      <c r="L986" s="91"/>
      <c r="M986" s="91"/>
      <c r="N986" s="91"/>
      <c r="O986" s="91"/>
      <c r="P986" s="91"/>
      <c r="Q986" s="91"/>
      <c r="R986" s="91"/>
      <c r="S986" s="91"/>
      <c r="T986" s="91"/>
      <c r="U986" s="91"/>
      <c r="V986" s="91"/>
      <c r="W986" s="91"/>
      <c r="X986" s="91"/>
      <c r="Y986" s="91"/>
      <c r="Z986" s="91"/>
    </row>
    <row r="987" spans="1:26" ht="12.75" customHeight="1" x14ac:dyDescent="0.2">
      <c r="A987" s="91"/>
      <c r="B987" s="91"/>
      <c r="C987" s="91"/>
      <c r="D987" s="91"/>
      <c r="E987" s="91"/>
      <c r="F987" s="91"/>
      <c r="G987" s="91"/>
      <c r="H987" s="91"/>
      <c r="I987" s="91"/>
      <c r="J987" s="91"/>
      <c r="K987" s="91"/>
      <c r="L987" s="91"/>
      <c r="M987" s="91"/>
      <c r="N987" s="91"/>
      <c r="O987" s="91"/>
      <c r="P987" s="91"/>
      <c r="Q987" s="91"/>
      <c r="R987" s="91"/>
      <c r="S987" s="91"/>
      <c r="T987" s="91"/>
      <c r="U987" s="91"/>
      <c r="V987" s="91"/>
      <c r="W987" s="91"/>
      <c r="X987" s="91"/>
      <c r="Y987" s="91"/>
      <c r="Z987" s="91"/>
    </row>
    <row r="988" spans="1:26" ht="12.75" customHeight="1" x14ac:dyDescent="0.2">
      <c r="A988" s="91"/>
      <c r="B988" s="91"/>
      <c r="C988" s="91"/>
      <c r="D988" s="91"/>
      <c r="E988" s="91"/>
      <c r="F988" s="91"/>
      <c r="G988" s="91"/>
      <c r="H988" s="91"/>
      <c r="I988" s="91"/>
      <c r="J988" s="91"/>
      <c r="K988" s="91"/>
      <c r="L988" s="91"/>
      <c r="M988" s="91"/>
      <c r="N988" s="91"/>
      <c r="O988" s="91"/>
      <c r="P988" s="91"/>
      <c r="Q988" s="91"/>
      <c r="R988" s="91"/>
      <c r="S988" s="91"/>
      <c r="T988" s="91"/>
      <c r="U988" s="91"/>
      <c r="V988" s="91"/>
      <c r="W988" s="91"/>
      <c r="X988" s="91"/>
      <c r="Y988" s="91"/>
      <c r="Z988" s="91"/>
    </row>
    <row r="989" spans="1:26" ht="12.75" customHeight="1" x14ac:dyDescent="0.2">
      <c r="A989" s="91"/>
      <c r="B989" s="91"/>
      <c r="C989" s="91"/>
      <c r="D989" s="91"/>
      <c r="E989" s="91"/>
      <c r="F989" s="91"/>
      <c r="G989" s="91"/>
      <c r="H989" s="91"/>
      <c r="I989" s="91"/>
      <c r="J989" s="91"/>
      <c r="K989" s="91"/>
      <c r="L989" s="91"/>
      <c r="M989" s="91"/>
      <c r="N989" s="91"/>
      <c r="O989" s="91"/>
      <c r="P989" s="91"/>
      <c r="Q989" s="91"/>
      <c r="R989" s="91"/>
      <c r="S989" s="91"/>
      <c r="T989" s="91"/>
      <c r="U989" s="91"/>
      <c r="V989" s="91"/>
      <c r="W989" s="91"/>
      <c r="X989" s="91"/>
      <c r="Y989" s="91"/>
      <c r="Z989" s="91"/>
    </row>
    <row r="990" spans="1:26" ht="12.75" customHeight="1" x14ac:dyDescent="0.2">
      <c r="A990" s="91"/>
      <c r="B990" s="91"/>
      <c r="C990" s="91"/>
      <c r="D990" s="91"/>
      <c r="E990" s="91"/>
      <c r="F990" s="91"/>
      <c r="G990" s="91"/>
      <c r="H990" s="91"/>
      <c r="I990" s="91"/>
      <c r="J990" s="91"/>
      <c r="K990" s="91"/>
      <c r="L990" s="91"/>
      <c r="M990" s="91"/>
      <c r="N990" s="91"/>
      <c r="O990" s="91"/>
      <c r="P990" s="91"/>
      <c r="Q990" s="91"/>
      <c r="R990" s="91"/>
      <c r="S990" s="91"/>
      <c r="T990" s="91"/>
      <c r="U990" s="91"/>
      <c r="V990" s="91"/>
      <c r="W990" s="91"/>
      <c r="X990" s="91"/>
      <c r="Y990" s="91"/>
      <c r="Z990" s="91"/>
    </row>
    <row r="991" spans="1:26" ht="12.75" customHeight="1" x14ac:dyDescent="0.2">
      <c r="A991" s="91"/>
      <c r="B991" s="91"/>
      <c r="C991" s="91"/>
      <c r="D991" s="91"/>
      <c r="E991" s="91"/>
      <c r="F991" s="91"/>
      <c r="G991" s="91"/>
      <c r="H991" s="91"/>
      <c r="I991" s="91"/>
      <c r="J991" s="91"/>
      <c r="K991" s="91"/>
      <c r="L991" s="91"/>
      <c r="M991" s="91"/>
      <c r="N991" s="91"/>
      <c r="O991" s="91"/>
      <c r="P991" s="91"/>
      <c r="Q991" s="91"/>
      <c r="R991" s="91"/>
      <c r="S991" s="91"/>
      <c r="T991" s="91"/>
      <c r="U991" s="91"/>
      <c r="V991" s="91"/>
      <c r="W991" s="91"/>
      <c r="X991" s="91"/>
      <c r="Y991" s="91"/>
      <c r="Z991" s="91"/>
    </row>
    <row r="992" spans="1:26" ht="12.75" customHeight="1" x14ac:dyDescent="0.2">
      <c r="A992" s="91"/>
      <c r="B992" s="91"/>
      <c r="C992" s="91"/>
      <c r="D992" s="91"/>
      <c r="E992" s="91"/>
      <c r="F992" s="91"/>
      <c r="G992" s="91"/>
      <c r="H992" s="91"/>
      <c r="I992" s="91"/>
      <c r="J992" s="91"/>
      <c r="K992" s="91"/>
      <c r="L992" s="91"/>
      <c r="M992" s="91"/>
      <c r="N992" s="91"/>
      <c r="O992" s="91"/>
      <c r="P992" s="91"/>
      <c r="Q992" s="91"/>
      <c r="R992" s="91"/>
      <c r="S992" s="91"/>
      <c r="T992" s="91"/>
      <c r="U992" s="91"/>
      <c r="V992" s="91"/>
      <c r="W992" s="91"/>
      <c r="X992" s="91"/>
      <c r="Y992" s="91"/>
      <c r="Z992" s="91"/>
    </row>
    <row r="993" spans="1:26" ht="12.75" customHeight="1" x14ac:dyDescent="0.2">
      <c r="A993" s="91"/>
      <c r="B993" s="91"/>
      <c r="C993" s="91"/>
      <c r="D993" s="91"/>
      <c r="E993" s="91"/>
      <c r="F993" s="91"/>
      <c r="G993" s="91"/>
      <c r="H993" s="91"/>
      <c r="I993" s="91"/>
      <c r="J993" s="91"/>
      <c r="K993" s="91"/>
      <c r="L993" s="91"/>
      <c r="M993" s="91"/>
      <c r="N993" s="91"/>
      <c r="O993" s="91"/>
      <c r="P993" s="91"/>
      <c r="Q993" s="91"/>
      <c r="R993" s="91"/>
      <c r="S993" s="91"/>
      <c r="T993" s="91"/>
      <c r="U993" s="91"/>
      <c r="V993" s="91"/>
      <c r="W993" s="91"/>
      <c r="X993" s="91"/>
      <c r="Y993" s="91"/>
      <c r="Z993" s="91"/>
    </row>
    <row r="994" spans="1:26" ht="12.75" customHeight="1" x14ac:dyDescent="0.2">
      <c r="A994" s="91"/>
      <c r="B994" s="91"/>
      <c r="C994" s="91"/>
      <c r="D994" s="91"/>
      <c r="E994" s="91"/>
      <c r="F994" s="91"/>
      <c r="G994" s="91"/>
      <c r="H994" s="91"/>
      <c r="I994" s="91"/>
      <c r="J994" s="91"/>
      <c r="K994" s="91"/>
      <c r="L994" s="91"/>
      <c r="M994" s="91"/>
      <c r="N994" s="91"/>
      <c r="O994" s="91"/>
      <c r="P994" s="91"/>
      <c r="Q994" s="91"/>
      <c r="R994" s="91"/>
      <c r="S994" s="91"/>
      <c r="T994" s="91"/>
      <c r="U994" s="91"/>
      <c r="V994" s="91"/>
      <c r="W994" s="91"/>
      <c r="X994" s="91"/>
      <c r="Y994" s="91"/>
      <c r="Z994" s="91"/>
    </row>
    <row r="995" spans="1:26" ht="12.75" customHeight="1" x14ac:dyDescent="0.2">
      <c r="A995" s="91"/>
      <c r="B995" s="91"/>
      <c r="C995" s="91"/>
      <c r="D995" s="91"/>
      <c r="E995" s="91"/>
      <c r="F995" s="91"/>
      <c r="G995" s="91"/>
      <c r="H995" s="91"/>
      <c r="I995" s="91"/>
      <c r="J995" s="91"/>
      <c r="K995" s="91"/>
      <c r="L995" s="91"/>
      <c r="M995" s="91"/>
      <c r="N995" s="91"/>
      <c r="O995" s="91"/>
      <c r="P995" s="91"/>
      <c r="Q995" s="91"/>
      <c r="R995" s="91"/>
      <c r="S995" s="91"/>
      <c r="T995" s="91"/>
      <c r="U995" s="91"/>
      <c r="V995" s="91"/>
      <c r="W995" s="91"/>
      <c r="X995" s="91"/>
      <c r="Y995" s="91"/>
      <c r="Z995" s="91"/>
    </row>
    <row r="996" spans="1:26" ht="12.75" customHeight="1" x14ac:dyDescent="0.2">
      <c r="A996" s="91"/>
      <c r="B996" s="91"/>
      <c r="C996" s="91"/>
      <c r="D996" s="91"/>
      <c r="E996" s="91"/>
      <c r="F996" s="91"/>
      <c r="G996" s="91"/>
      <c r="H996" s="91"/>
      <c r="I996" s="91"/>
      <c r="J996" s="91"/>
      <c r="K996" s="91"/>
      <c r="L996" s="91"/>
      <c r="M996" s="91"/>
      <c r="N996" s="91"/>
      <c r="O996" s="91"/>
      <c r="P996" s="91"/>
      <c r="Q996" s="91"/>
      <c r="R996" s="91"/>
      <c r="S996" s="91"/>
      <c r="T996" s="91"/>
      <c r="U996" s="91"/>
      <c r="V996" s="91"/>
      <c r="W996" s="91"/>
      <c r="X996" s="91"/>
      <c r="Y996" s="91"/>
      <c r="Z996" s="91"/>
    </row>
    <row r="997" spans="1:26" ht="12.75" customHeight="1" x14ac:dyDescent="0.2">
      <c r="A997" s="91"/>
      <c r="B997" s="91"/>
      <c r="C997" s="91"/>
      <c r="D997" s="91"/>
      <c r="E997" s="91"/>
      <c r="F997" s="91"/>
      <c r="G997" s="91"/>
      <c r="H997" s="91"/>
      <c r="I997" s="91"/>
      <c r="J997" s="91"/>
      <c r="K997" s="91"/>
      <c r="L997" s="91"/>
      <c r="M997" s="91"/>
      <c r="N997" s="91"/>
      <c r="O997" s="91"/>
      <c r="P997" s="91"/>
      <c r="Q997" s="91"/>
      <c r="R997" s="91"/>
      <c r="S997" s="91"/>
      <c r="T997" s="91"/>
      <c r="U997" s="91"/>
      <c r="V997" s="91"/>
      <c r="W997" s="91"/>
      <c r="X997" s="91"/>
      <c r="Y997" s="91"/>
      <c r="Z997" s="91"/>
    </row>
    <row r="998" spans="1:26" ht="12.75" customHeight="1" x14ac:dyDescent="0.2">
      <c r="A998" s="91"/>
      <c r="B998" s="91"/>
      <c r="C998" s="91"/>
      <c r="D998" s="91"/>
      <c r="E998" s="91"/>
      <c r="F998" s="91"/>
      <c r="G998" s="91"/>
      <c r="H998" s="91"/>
      <c r="I998" s="91"/>
      <c r="J998" s="91"/>
      <c r="K998" s="91"/>
      <c r="L998" s="91"/>
      <c r="M998" s="91"/>
      <c r="N998" s="91"/>
      <c r="O998" s="91"/>
      <c r="P998" s="91"/>
      <c r="Q998" s="91"/>
      <c r="R998" s="91"/>
      <c r="S998" s="91"/>
      <c r="T998" s="91"/>
      <c r="U998" s="91"/>
      <c r="V998" s="91"/>
      <c r="W998" s="91"/>
      <c r="X998" s="91"/>
      <c r="Y998" s="91"/>
      <c r="Z998" s="91"/>
    </row>
    <row r="999" spans="1:26" ht="12.75" customHeight="1" x14ac:dyDescent="0.2">
      <c r="A999" s="91"/>
      <c r="B999" s="91"/>
      <c r="C999" s="91"/>
      <c r="D999" s="91"/>
      <c r="E999" s="91"/>
      <c r="F999" s="91"/>
      <c r="G999" s="91"/>
      <c r="H999" s="91"/>
      <c r="I999" s="91"/>
      <c r="J999" s="91"/>
      <c r="K999" s="91"/>
      <c r="L999" s="91"/>
      <c r="M999" s="91"/>
      <c r="N999" s="91"/>
      <c r="O999" s="91"/>
      <c r="P999" s="91"/>
      <c r="Q999" s="91"/>
      <c r="R999" s="91"/>
      <c r="S999" s="91"/>
      <c r="T999" s="91"/>
      <c r="U999" s="91"/>
      <c r="V999" s="91"/>
      <c r="W999" s="91"/>
      <c r="X999" s="91"/>
      <c r="Y999" s="91"/>
      <c r="Z999" s="91"/>
    </row>
    <row r="1000" spans="1:26" ht="12.75" customHeight="1" x14ac:dyDescent="0.2">
      <c r="A1000" s="91"/>
      <c r="B1000" s="91"/>
      <c r="C1000" s="91"/>
      <c r="D1000" s="91"/>
      <c r="E1000" s="91"/>
      <c r="F1000" s="91"/>
      <c r="G1000" s="91"/>
      <c r="H1000" s="91"/>
      <c r="I1000" s="91"/>
      <c r="J1000" s="91"/>
      <c r="K1000" s="91"/>
      <c r="L1000" s="91"/>
      <c r="M1000" s="91"/>
      <c r="N1000" s="91"/>
      <c r="O1000" s="91"/>
      <c r="P1000" s="91"/>
      <c r="Q1000" s="91"/>
      <c r="R1000" s="91"/>
      <c r="S1000" s="91"/>
      <c r="T1000" s="91"/>
      <c r="U1000" s="91"/>
      <c r="V1000" s="91"/>
      <c r="W1000" s="91"/>
      <c r="X1000" s="91"/>
      <c r="Y1000" s="91"/>
      <c r="Z1000" s="91"/>
    </row>
  </sheetData>
  <autoFilter ref="A9:J19"/>
  <mergeCells count="13">
    <mergeCell ref="A3:C3"/>
    <mergeCell ref="D3:J3"/>
    <mergeCell ref="A4:C4"/>
    <mergeCell ref="D4:J4"/>
    <mergeCell ref="A5:C5"/>
    <mergeCell ref="D5:J5"/>
    <mergeCell ref="A6:C6"/>
    <mergeCell ref="A7:C7"/>
    <mergeCell ref="A8:C8"/>
    <mergeCell ref="A9:C9"/>
    <mergeCell ref="D7:J7"/>
    <mergeCell ref="D8:J8"/>
    <mergeCell ref="D6:J6"/>
  </mergeCells>
  <hyperlinks>
    <hyperlink ref="A2" r:id="rId1"/>
    <hyperlink ref="A11" r:id="rId2"/>
    <hyperlink ref="A14" r:id="rId3"/>
    <hyperlink ref="A19" r:id="rId4"/>
    <hyperlink ref="A20" r:id="rId5"/>
  </hyperlinks>
  <pageMargins left="0.75" right="0.75" top="1" bottom="1" header="0" footer="0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Z1000"/>
  <sheetViews>
    <sheetView showGridLines="0" workbookViewId="0"/>
  </sheetViews>
  <sheetFormatPr defaultColWidth="12.625" defaultRowHeight="15" customHeight="1" x14ac:dyDescent="0.2"/>
  <cols>
    <col min="1" max="2" width="24" customWidth="1"/>
    <col min="3" max="3" width="2.125" customWidth="1"/>
    <col min="4" max="26" width="8.625" customWidth="1"/>
  </cols>
  <sheetData>
    <row r="1" spans="1:26" ht="12.75" customHeight="1" x14ac:dyDescent="0.2">
      <c r="A1" s="106" t="s">
        <v>170</v>
      </c>
      <c r="B1" s="107"/>
      <c r="C1" s="91"/>
      <c r="D1" s="2" t="s">
        <v>99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6" ht="12.75" customHeight="1" x14ac:dyDescent="0.2">
      <c r="A2" s="170" t="s">
        <v>171</v>
      </c>
      <c r="B2" s="171"/>
      <c r="C2" s="172"/>
      <c r="D2" s="174" t="s">
        <v>185</v>
      </c>
      <c r="E2" s="171"/>
      <c r="F2" s="171"/>
      <c r="G2" s="171"/>
      <c r="H2" s="171"/>
      <c r="I2" s="171"/>
      <c r="J2" s="172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ht="12.75" customHeight="1" x14ac:dyDescent="0.2">
      <c r="A3" s="170" t="s">
        <v>173</v>
      </c>
      <c r="B3" s="171"/>
      <c r="C3" s="172"/>
      <c r="D3" s="174" t="s">
        <v>174</v>
      </c>
      <c r="E3" s="171"/>
      <c r="F3" s="171"/>
      <c r="G3" s="171"/>
      <c r="H3" s="171"/>
      <c r="I3" s="171"/>
      <c r="J3" s="172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ht="12.75" customHeight="1" x14ac:dyDescent="0.2">
      <c r="A4" s="170" t="s">
        <v>175</v>
      </c>
      <c r="B4" s="171"/>
      <c r="C4" s="172"/>
      <c r="D4" s="174" t="s">
        <v>176</v>
      </c>
      <c r="E4" s="171"/>
      <c r="F4" s="171"/>
      <c r="G4" s="171"/>
      <c r="H4" s="171"/>
      <c r="I4" s="171"/>
      <c r="J4" s="172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 ht="12.75" customHeight="1" x14ac:dyDescent="0.2">
      <c r="A5" s="170" t="s">
        <v>177</v>
      </c>
      <c r="B5" s="171"/>
      <c r="C5" s="172"/>
      <c r="D5" s="174" t="s">
        <v>178</v>
      </c>
      <c r="E5" s="171"/>
      <c r="F5" s="171"/>
      <c r="G5" s="171"/>
      <c r="H5" s="171"/>
      <c r="I5" s="171"/>
      <c r="J5" s="172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</row>
    <row r="6" spans="1:26" ht="12.75" customHeight="1" x14ac:dyDescent="0.2">
      <c r="A6" s="170" t="s">
        <v>179</v>
      </c>
      <c r="B6" s="171"/>
      <c r="C6" s="172"/>
      <c r="D6" s="174" t="s">
        <v>180</v>
      </c>
      <c r="E6" s="171"/>
      <c r="F6" s="171"/>
      <c r="G6" s="171"/>
      <c r="H6" s="171"/>
      <c r="I6" s="171"/>
      <c r="J6" s="172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</row>
    <row r="7" spans="1:26" ht="12.75" customHeight="1" x14ac:dyDescent="0.2">
      <c r="A7" s="170" t="s">
        <v>181</v>
      </c>
      <c r="B7" s="171"/>
      <c r="C7" s="172"/>
      <c r="D7" s="174" t="s">
        <v>182</v>
      </c>
      <c r="E7" s="171"/>
      <c r="F7" s="171"/>
      <c r="G7" s="171"/>
      <c r="H7" s="171"/>
      <c r="I7" s="171"/>
      <c r="J7" s="172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</row>
    <row r="8" spans="1:26" ht="12.75" customHeight="1" x14ac:dyDescent="0.2">
      <c r="A8" s="119" t="s">
        <v>66</v>
      </c>
      <c r="B8" s="120"/>
      <c r="C8" s="121"/>
      <c r="D8" s="108" t="s">
        <v>67</v>
      </c>
      <c r="E8" s="108" t="s">
        <v>68</v>
      </c>
      <c r="F8" s="108" t="s">
        <v>69</v>
      </c>
      <c r="G8" s="108" t="s">
        <v>70</v>
      </c>
      <c r="H8" s="108" t="s">
        <v>71</v>
      </c>
      <c r="I8" s="108" t="s">
        <v>72</v>
      </c>
      <c r="J8" s="108" t="s">
        <v>73</v>
      </c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</row>
    <row r="9" spans="1:26" ht="12.75" customHeight="1" x14ac:dyDescent="0.25">
      <c r="A9" s="109" t="s">
        <v>74</v>
      </c>
      <c r="B9" s="109"/>
      <c r="C9" s="110" t="s">
        <v>183</v>
      </c>
      <c r="D9" s="110" t="s">
        <v>183</v>
      </c>
      <c r="E9" s="110" t="s">
        <v>183</v>
      </c>
      <c r="F9" s="110" t="s">
        <v>183</v>
      </c>
      <c r="G9" s="110" t="s">
        <v>183</v>
      </c>
      <c r="H9" s="110" t="s">
        <v>183</v>
      </c>
      <c r="I9" s="110" t="s">
        <v>183</v>
      </c>
      <c r="J9" s="110" t="s">
        <v>183</v>
      </c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</row>
    <row r="10" spans="1:26" ht="12.75" customHeight="1" x14ac:dyDescent="0.25">
      <c r="A10" s="111" t="s">
        <v>75</v>
      </c>
      <c r="B10" s="112" t="s">
        <v>6</v>
      </c>
      <c r="C10" s="110" t="s">
        <v>183</v>
      </c>
      <c r="D10" s="113">
        <v>7258826.3039999995</v>
      </c>
      <c r="E10" s="113">
        <v>5979724.1940000001</v>
      </c>
      <c r="F10" s="113">
        <v>5485737.034</v>
      </c>
      <c r="G10" s="113">
        <v>5572124.4139999999</v>
      </c>
      <c r="H10" s="113">
        <v>6039227.0999999996</v>
      </c>
      <c r="I10" s="113">
        <v>5366481.7970000003</v>
      </c>
      <c r="J10" s="113">
        <v>5017215.523</v>
      </c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</row>
    <row r="11" spans="1:26" ht="12.75" customHeight="1" x14ac:dyDescent="0.25">
      <c r="A11" s="114" t="s">
        <v>76</v>
      </c>
      <c r="B11" s="112" t="s">
        <v>14</v>
      </c>
      <c r="C11" s="110" t="s">
        <v>183</v>
      </c>
      <c r="D11" s="115">
        <v>1945693.1440000001</v>
      </c>
      <c r="E11" s="115">
        <v>1469868.8959999999</v>
      </c>
      <c r="F11" s="115">
        <v>1544913.706</v>
      </c>
      <c r="G11" s="115">
        <v>1812822.513</v>
      </c>
      <c r="H11" s="115">
        <v>1955674.325</v>
      </c>
      <c r="I11" s="115">
        <v>1877337.16</v>
      </c>
      <c r="J11" s="115">
        <v>1639278.2</v>
      </c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</row>
    <row r="12" spans="1:26" ht="12.75" customHeight="1" x14ac:dyDescent="0.25">
      <c r="A12" s="114" t="s">
        <v>77</v>
      </c>
      <c r="B12" s="112" t="s">
        <v>8</v>
      </c>
      <c r="C12" s="110" t="s">
        <v>183</v>
      </c>
      <c r="D12" s="115">
        <v>6843254.0029999996</v>
      </c>
      <c r="E12" s="115">
        <v>7483219.0880000005</v>
      </c>
      <c r="F12" s="115">
        <v>11773152.689999999</v>
      </c>
      <c r="G12" s="115">
        <v>10711730.73</v>
      </c>
      <c r="H12" s="115">
        <v>11284305.136</v>
      </c>
      <c r="I12" s="115">
        <v>15024298.867000001</v>
      </c>
      <c r="J12" s="115">
        <v>15566252.652000001</v>
      </c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</row>
    <row r="13" spans="1:26" ht="12.75" customHeight="1" x14ac:dyDescent="0.25">
      <c r="A13" s="111" t="s">
        <v>78</v>
      </c>
      <c r="B13" s="112" t="s">
        <v>10</v>
      </c>
      <c r="C13" s="110" t="s">
        <v>183</v>
      </c>
      <c r="D13" s="113">
        <v>7717122</v>
      </c>
      <c r="E13" s="113">
        <v>9180026</v>
      </c>
      <c r="F13" s="113">
        <v>7107692</v>
      </c>
      <c r="G13" s="113">
        <v>6585670</v>
      </c>
      <c r="H13" s="113">
        <v>7181387</v>
      </c>
      <c r="I13" s="113">
        <v>5842130</v>
      </c>
      <c r="J13" s="113">
        <v>7161069</v>
      </c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</row>
    <row r="14" spans="1:26" ht="12.75" customHeight="1" x14ac:dyDescent="0.25">
      <c r="A14" s="114" t="s">
        <v>79</v>
      </c>
      <c r="B14" s="112" t="s">
        <v>4</v>
      </c>
      <c r="C14" s="110" t="s">
        <v>183</v>
      </c>
      <c r="D14" s="115">
        <v>8844470.8110000007</v>
      </c>
      <c r="E14" s="115">
        <v>8669150.3499999996</v>
      </c>
      <c r="F14" s="115">
        <v>8606282.5470000003</v>
      </c>
      <c r="G14" s="115">
        <v>9611166.8780000005</v>
      </c>
      <c r="H14" s="115">
        <v>10945762.397</v>
      </c>
      <c r="I14" s="115">
        <v>10424267.971000001</v>
      </c>
      <c r="J14" s="115">
        <v>10714644.785</v>
      </c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</row>
    <row r="15" spans="1:26" ht="12.75" customHeight="1" x14ac:dyDescent="0.25">
      <c r="A15" s="114" t="s">
        <v>80</v>
      </c>
      <c r="B15" s="112" t="s">
        <v>12</v>
      </c>
      <c r="C15" s="110" t="s">
        <v>183</v>
      </c>
      <c r="D15" s="113">
        <v>61839903.637000002</v>
      </c>
      <c r="E15" s="113">
        <v>49482253.219999999</v>
      </c>
      <c r="F15" s="113">
        <v>50285141.700999998</v>
      </c>
      <c r="G15" s="113">
        <v>55385719.088</v>
      </c>
      <c r="H15" s="113">
        <v>59871268.909999996</v>
      </c>
      <c r="I15" s="113">
        <v>59229238.101999998</v>
      </c>
      <c r="J15" s="113">
        <v>61274632.839000002</v>
      </c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</row>
    <row r="16" spans="1:26" ht="12.75" customHeight="1" x14ac:dyDescent="0.25">
      <c r="A16" s="114" t="s">
        <v>81</v>
      </c>
      <c r="B16" s="112" t="s">
        <v>2</v>
      </c>
      <c r="C16" s="110" t="s">
        <v>183</v>
      </c>
      <c r="D16" s="113">
        <v>1462853.345</v>
      </c>
      <c r="E16" s="113">
        <v>1348846.3740000001</v>
      </c>
      <c r="F16" s="113">
        <v>1837900.531</v>
      </c>
      <c r="G16" s="113">
        <v>2000946.43</v>
      </c>
      <c r="H16" s="113">
        <v>2242860.9559999998</v>
      </c>
      <c r="I16" s="113">
        <v>2280245.7289999998</v>
      </c>
      <c r="J16" s="113">
        <v>2267482.88</v>
      </c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</row>
    <row r="17" spans="1:26" ht="12.75" customHeight="1" x14ac:dyDescent="0.25">
      <c r="A17" s="114" t="s">
        <v>82</v>
      </c>
      <c r="B17" s="112" t="s">
        <v>16</v>
      </c>
      <c r="C17" s="110" t="s">
        <v>183</v>
      </c>
      <c r="D17" s="113">
        <v>11385063.903999999</v>
      </c>
      <c r="E17" s="113">
        <v>9692971.6180000007</v>
      </c>
      <c r="F17" s="113">
        <v>9465385.7829999998</v>
      </c>
      <c r="G17" s="113">
        <v>9294162.1750000007</v>
      </c>
      <c r="H17" s="113">
        <v>9585865.2880000006</v>
      </c>
      <c r="I17" s="113">
        <v>9874943.3000000007</v>
      </c>
      <c r="J17" s="113">
        <v>10196805.333000001</v>
      </c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</row>
    <row r="18" spans="1:26" ht="12.75" customHeight="1" x14ac:dyDescent="0.25">
      <c r="A18" s="116" t="s">
        <v>83</v>
      </c>
      <c r="B18" s="5" t="s">
        <v>18</v>
      </c>
      <c r="C18" s="122"/>
      <c r="D18" s="115">
        <v>16595485.757999999</v>
      </c>
      <c r="E18" s="115">
        <v>15782316.486</v>
      </c>
      <c r="F18" s="115">
        <v>14026544.805</v>
      </c>
      <c r="G18" s="115">
        <v>15307519.054</v>
      </c>
      <c r="H18" s="115">
        <v>18084874.107999999</v>
      </c>
      <c r="I18" s="115">
        <v>16496282.776000001</v>
      </c>
      <c r="J18" s="115">
        <v>18341942.710000001</v>
      </c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</row>
    <row r="19" spans="1:26" ht="12.75" customHeight="1" x14ac:dyDescent="0.2">
      <c r="A19" s="117" t="s">
        <v>186</v>
      </c>
      <c r="B19" s="118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</row>
    <row r="20" spans="1:26" ht="12.75" customHeight="1" x14ac:dyDescent="0.2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</row>
    <row r="21" spans="1:26" ht="12.75" customHeight="1" x14ac:dyDescent="0.2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</row>
    <row r="22" spans="1:26" ht="12.75" customHeight="1" x14ac:dyDescent="0.2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</row>
    <row r="23" spans="1:26" ht="12.75" customHeight="1" x14ac:dyDescent="0.2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</row>
    <row r="24" spans="1:26" ht="12.75" customHeight="1" x14ac:dyDescent="0.2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</row>
    <row r="25" spans="1:26" ht="12.75" customHeight="1" x14ac:dyDescent="0.2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</row>
    <row r="26" spans="1:26" ht="12.75" customHeight="1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</row>
    <row r="27" spans="1:26" ht="12.75" customHeight="1" x14ac:dyDescent="0.2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</row>
    <row r="28" spans="1:26" ht="12.75" customHeight="1" x14ac:dyDescent="0.2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</row>
    <row r="29" spans="1:26" ht="12.75" customHeight="1" x14ac:dyDescent="0.2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</row>
    <row r="30" spans="1:26" ht="12.75" customHeight="1" x14ac:dyDescent="0.2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</row>
    <row r="31" spans="1:26" ht="12.75" customHeight="1" x14ac:dyDescent="0.2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</row>
    <row r="32" spans="1:26" ht="12.75" customHeight="1" x14ac:dyDescent="0.2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</row>
    <row r="33" spans="1:26" ht="12.75" customHeight="1" x14ac:dyDescent="0.2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</row>
    <row r="34" spans="1:26" ht="12.75" customHeight="1" x14ac:dyDescent="0.2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</row>
    <row r="35" spans="1:26" ht="12.75" customHeight="1" x14ac:dyDescent="0.2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</row>
    <row r="36" spans="1:26" ht="12.75" customHeight="1" x14ac:dyDescent="0.2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</row>
    <row r="37" spans="1:26" ht="12.75" customHeight="1" x14ac:dyDescent="0.2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</row>
    <row r="38" spans="1:26" ht="12.75" customHeight="1" x14ac:dyDescent="0.2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</row>
    <row r="39" spans="1:26" ht="12.75" customHeight="1" x14ac:dyDescent="0.2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</row>
    <row r="40" spans="1:26" ht="12.75" customHeight="1" x14ac:dyDescent="0.2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</row>
    <row r="41" spans="1:26" ht="12.75" customHeight="1" x14ac:dyDescent="0.2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</row>
    <row r="42" spans="1:26" ht="12.75" customHeight="1" x14ac:dyDescent="0.2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</row>
    <row r="43" spans="1:26" ht="12.75" customHeight="1" x14ac:dyDescent="0.2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</row>
    <row r="44" spans="1:26" ht="12.75" customHeight="1" x14ac:dyDescent="0.2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</row>
    <row r="45" spans="1:26" ht="12.75" customHeight="1" x14ac:dyDescent="0.2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</row>
    <row r="46" spans="1:26" ht="12.75" customHeight="1" x14ac:dyDescent="0.2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</row>
    <row r="47" spans="1:26" ht="12.75" customHeight="1" x14ac:dyDescent="0.2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</row>
    <row r="48" spans="1:26" ht="12.75" customHeight="1" x14ac:dyDescent="0.2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</row>
    <row r="49" spans="1:26" ht="12.75" customHeight="1" x14ac:dyDescent="0.2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</row>
    <row r="50" spans="1:26" ht="12.75" customHeight="1" x14ac:dyDescent="0.2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</row>
    <row r="51" spans="1:26" ht="12.75" customHeight="1" x14ac:dyDescent="0.2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</row>
    <row r="52" spans="1:26" ht="12.75" customHeight="1" x14ac:dyDescent="0.2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</row>
    <row r="53" spans="1:26" ht="12.75" customHeight="1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</row>
    <row r="54" spans="1:26" ht="12.75" customHeight="1" x14ac:dyDescent="0.2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</row>
    <row r="55" spans="1:26" ht="12.75" customHeight="1" x14ac:dyDescent="0.2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</row>
    <row r="56" spans="1:26" ht="12.75" customHeight="1" x14ac:dyDescent="0.2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</row>
    <row r="57" spans="1:26" ht="12.75" customHeight="1" x14ac:dyDescent="0.2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</row>
    <row r="58" spans="1:26" ht="12.75" customHeight="1" x14ac:dyDescent="0.2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</row>
    <row r="59" spans="1:26" ht="12.75" customHeight="1" x14ac:dyDescent="0.2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</row>
    <row r="60" spans="1:26" ht="12.75" customHeight="1" x14ac:dyDescent="0.2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</row>
    <row r="61" spans="1:26" ht="12.75" customHeight="1" x14ac:dyDescent="0.2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</row>
    <row r="62" spans="1:26" ht="12.75" customHeight="1" x14ac:dyDescent="0.2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</row>
    <row r="63" spans="1:26" ht="12.75" customHeight="1" x14ac:dyDescent="0.2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</row>
    <row r="64" spans="1:26" ht="12.75" customHeight="1" x14ac:dyDescent="0.2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</row>
    <row r="65" spans="1:26" ht="12.75" customHeight="1" x14ac:dyDescent="0.2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</row>
    <row r="66" spans="1:26" ht="12.75" customHeight="1" x14ac:dyDescent="0.2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</row>
    <row r="67" spans="1:26" ht="12.75" customHeight="1" x14ac:dyDescent="0.2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</row>
    <row r="68" spans="1:26" ht="12.75" customHeight="1" x14ac:dyDescent="0.2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</row>
    <row r="69" spans="1:26" ht="12.75" customHeight="1" x14ac:dyDescent="0.2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</row>
    <row r="70" spans="1:26" ht="12.75" customHeight="1" x14ac:dyDescent="0.2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</row>
    <row r="71" spans="1:26" ht="12.75" customHeight="1" x14ac:dyDescent="0.2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</row>
    <row r="72" spans="1:26" ht="12.75" customHeight="1" x14ac:dyDescent="0.2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</row>
    <row r="73" spans="1:26" ht="12.75" customHeight="1" x14ac:dyDescent="0.2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</row>
    <row r="74" spans="1:26" ht="12.75" customHeight="1" x14ac:dyDescent="0.2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</row>
    <row r="75" spans="1:26" ht="12.75" customHeight="1" x14ac:dyDescent="0.2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</row>
    <row r="76" spans="1:26" ht="12.75" customHeight="1" x14ac:dyDescent="0.2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</row>
    <row r="77" spans="1:26" ht="12.75" customHeight="1" x14ac:dyDescent="0.2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</row>
    <row r="78" spans="1:26" ht="12.75" customHeight="1" x14ac:dyDescent="0.2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</row>
    <row r="79" spans="1:26" ht="12.75" customHeight="1" x14ac:dyDescent="0.2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</row>
    <row r="80" spans="1:26" ht="12.75" customHeight="1" x14ac:dyDescent="0.2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</row>
    <row r="81" spans="1:26" ht="12.75" customHeight="1" x14ac:dyDescent="0.2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</row>
    <row r="82" spans="1:26" ht="12.75" customHeight="1" x14ac:dyDescent="0.2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</row>
    <row r="83" spans="1:26" ht="12.75" customHeight="1" x14ac:dyDescent="0.2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</row>
    <row r="84" spans="1:26" ht="12.75" customHeight="1" x14ac:dyDescent="0.2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</row>
    <row r="85" spans="1:26" ht="12.75" customHeight="1" x14ac:dyDescent="0.2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</row>
    <row r="86" spans="1:26" ht="12.75" customHeight="1" x14ac:dyDescent="0.2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</row>
    <row r="87" spans="1:26" ht="12.75" customHeight="1" x14ac:dyDescent="0.2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</row>
    <row r="88" spans="1:26" ht="12.75" customHeight="1" x14ac:dyDescent="0.2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</row>
    <row r="89" spans="1:26" ht="12.75" customHeight="1" x14ac:dyDescent="0.2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</row>
    <row r="90" spans="1:26" ht="12.75" customHeight="1" x14ac:dyDescent="0.2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</row>
    <row r="91" spans="1:26" ht="12.75" customHeight="1" x14ac:dyDescent="0.2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</row>
    <row r="92" spans="1:26" ht="12.75" customHeight="1" x14ac:dyDescent="0.2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</row>
    <row r="93" spans="1:26" ht="12.75" customHeight="1" x14ac:dyDescent="0.2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</row>
    <row r="94" spans="1:26" ht="12.75" customHeight="1" x14ac:dyDescent="0.2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</row>
    <row r="95" spans="1:26" ht="12.75" customHeight="1" x14ac:dyDescent="0.2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</row>
    <row r="96" spans="1:26" ht="12.75" customHeight="1" x14ac:dyDescent="0.2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</row>
    <row r="97" spans="1:26" ht="12.75" customHeight="1" x14ac:dyDescent="0.2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</row>
    <row r="98" spans="1:26" ht="12.75" customHeight="1" x14ac:dyDescent="0.2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</row>
    <row r="99" spans="1:26" ht="12.75" customHeight="1" x14ac:dyDescent="0.2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</row>
    <row r="100" spans="1:26" ht="12.75" customHeight="1" x14ac:dyDescent="0.2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</row>
    <row r="101" spans="1:26" ht="12.75" customHeight="1" x14ac:dyDescent="0.2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</row>
    <row r="102" spans="1:26" ht="12.75" customHeight="1" x14ac:dyDescent="0.2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</row>
    <row r="103" spans="1:26" ht="12.75" customHeight="1" x14ac:dyDescent="0.2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</row>
    <row r="104" spans="1:26" ht="12.75" customHeight="1" x14ac:dyDescent="0.2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</row>
    <row r="105" spans="1:26" ht="12.75" customHeight="1" x14ac:dyDescent="0.2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</row>
    <row r="106" spans="1:26" ht="12.75" customHeight="1" x14ac:dyDescent="0.2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</row>
    <row r="107" spans="1:26" ht="12.75" customHeight="1" x14ac:dyDescent="0.2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</row>
    <row r="108" spans="1:26" ht="12.75" customHeight="1" x14ac:dyDescent="0.2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</row>
    <row r="109" spans="1:26" ht="12.75" customHeight="1" x14ac:dyDescent="0.2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</row>
    <row r="110" spans="1:26" ht="12.75" customHeight="1" x14ac:dyDescent="0.2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</row>
    <row r="111" spans="1:26" ht="12.75" customHeight="1" x14ac:dyDescent="0.2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</row>
    <row r="112" spans="1:26" ht="12.75" customHeight="1" x14ac:dyDescent="0.2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</row>
    <row r="113" spans="1:26" ht="12.75" customHeight="1" x14ac:dyDescent="0.2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</row>
    <row r="114" spans="1:26" ht="12.75" customHeight="1" x14ac:dyDescent="0.2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</row>
    <row r="115" spans="1:26" ht="12.75" customHeight="1" x14ac:dyDescent="0.2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</row>
    <row r="116" spans="1:26" ht="12.75" customHeight="1" x14ac:dyDescent="0.2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</row>
    <row r="117" spans="1:26" ht="12.75" customHeight="1" x14ac:dyDescent="0.2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</row>
    <row r="118" spans="1:26" ht="12.75" customHeight="1" x14ac:dyDescent="0.2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</row>
    <row r="119" spans="1:26" ht="12.75" customHeight="1" x14ac:dyDescent="0.2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</row>
    <row r="120" spans="1:26" ht="12.75" customHeight="1" x14ac:dyDescent="0.2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</row>
    <row r="121" spans="1:26" ht="12.75" customHeight="1" x14ac:dyDescent="0.2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</row>
    <row r="122" spans="1:26" ht="12.75" customHeight="1" x14ac:dyDescent="0.2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</row>
    <row r="123" spans="1:26" ht="12.75" customHeight="1" x14ac:dyDescent="0.2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</row>
    <row r="124" spans="1:26" ht="12.75" customHeight="1" x14ac:dyDescent="0.2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</row>
    <row r="125" spans="1:26" ht="12.75" customHeight="1" x14ac:dyDescent="0.2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</row>
    <row r="126" spans="1:26" ht="12.75" customHeight="1" x14ac:dyDescent="0.2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</row>
    <row r="127" spans="1:26" ht="12.75" customHeight="1" x14ac:dyDescent="0.2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</row>
    <row r="128" spans="1:26" ht="12.75" customHeight="1" x14ac:dyDescent="0.2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</row>
    <row r="129" spans="1:26" ht="12.75" customHeight="1" x14ac:dyDescent="0.2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</row>
    <row r="130" spans="1:26" ht="12.75" customHeight="1" x14ac:dyDescent="0.2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</row>
    <row r="131" spans="1:26" ht="12.75" customHeight="1" x14ac:dyDescent="0.2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</row>
    <row r="132" spans="1:26" ht="12.75" customHeight="1" x14ac:dyDescent="0.2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</row>
    <row r="133" spans="1:26" ht="12.75" customHeight="1" x14ac:dyDescent="0.2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</row>
    <row r="134" spans="1:26" ht="12.75" customHeight="1" x14ac:dyDescent="0.2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</row>
    <row r="135" spans="1:26" ht="12.75" customHeight="1" x14ac:dyDescent="0.2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</row>
    <row r="136" spans="1:26" ht="12.75" customHeight="1" x14ac:dyDescent="0.2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</row>
    <row r="137" spans="1:26" ht="12.75" customHeight="1" x14ac:dyDescent="0.2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</row>
    <row r="138" spans="1:26" ht="12.75" customHeight="1" x14ac:dyDescent="0.2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</row>
    <row r="139" spans="1:26" ht="12.75" customHeight="1" x14ac:dyDescent="0.2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</row>
    <row r="140" spans="1:26" ht="12.75" customHeight="1" x14ac:dyDescent="0.2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</row>
    <row r="141" spans="1:26" ht="12.75" customHeight="1" x14ac:dyDescent="0.2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</row>
    <row r="142" spans="1:26" ht="12.75" customHeight="1" x14ac:dyDescent="0.2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</row>
    <row r="143" spans="1:26" ht="12.75" customHeight="1" x14ac:dyDescent="0.2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</row>
    <row r="144" spans="1:26" ht="12.75" customHeight="1" x14ac:dyDescent="0.2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</row>
    <row r="145" spans="1:26" ht="12.75" customHeight="1" x14ac:dyDescent="0.2">
      <c r="A145" s="91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</row>
    <row r="146" spans="1:26" ht="12.75" customHeight="1" x14ac:dyDescent="0.2">
      <c r="A146" s="91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</row>
    <row r="147" spans="1:26" ht="12.75" customHeight="1" x14ac:dyDescent="0.2">
      <c r="A147" s="91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</row>
    <row r="148" spans="1:26" ht="12.75" customHeight="1" x14ac:dyDescent="0.2">
      <c r="A148" s="91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</row>
    <row r="149" spans="1:26" ht="12.75" customHeight="1" x14ac:dyDescent="0.2">
      <c r="A149" s="91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</row>
    <row r="150" spans="1:26" ht="12.75" customHeight="1" x14ac:dyDescent="0.2">
      <c r="A150" s="91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</row>
    <row r="151" spans="1:26" ht="12.75" customHeight="1" x14ac:dyDescent="0.2">
      <c r="A151" s="91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</row>
    <row r="152" spans="1:26" ht="12.75" customHeight="1" x14ac:dyDescent="0.2">
      <c r="A152" s="91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</row>
    <row r="153" spans="1:26" ht="12.75" customHeight="1" x14ac:dyDescent="0.2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</row>
    <row r="154" spans="1:26" ht="12.75" customHeight="1" x14ac:dyDescent="0.2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</row>
    <row r="155" spans="1:26" ht="12.75" customHeight="1" x14ac:dyDescent="0.2">
      <c r="A155" s="91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</row>
    <row r="156" spans="1:26" ht="12.75" customHeight="1" x14ac:dyDescent="0.2">
      <c r="A156" s="91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</row>
    <row r="157" spans="1:26" ht="12.75" customHeight="1" x14ac:dyDescent="0.2">
      <c r="A157" s="91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</row>
    <row r="158" spans="1:26" ht="12.75" customHeight="1" x14ac:dyDescent="0.2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</row>
    <row r="159" spans="1:26" ht="12.75" customHeight="1" x14ac:dyDescent="0.2">
      <c r="A159" s="91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</row>
    <row r="160" spans="1:26" ht="12.75" customHeight="1" x14ac:dyDescent="0.2">
      <c r="A160" s="91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</row>
    <row r="161" spans="1:26" ht="12.75" customHeight="1" x14ac:dyDescent="0.2">
      <c r="A161" s="91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</row>
    <row r="162" spans="1:26" ht="12.75" customHeight="1" x14ac:dyDescent="0.2">
      <c r="A162" s="91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</row>
    <row r="163" spans="1:26" ht="12.75" customHeight="1" x14ac:dyDescent="0.2">
      <c r="A163" s="91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</row>
    <row r="164" spans="1:26" ht="12.75" customHeight="1" x14ac:dyDescent="0.2">
      <c r="A164" s="91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</row>
    <row r="165" spans="1:26" ht="12.75" customHeight="1" x14ac:dyDescent="0.2">
      <c r="A165" s="91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</row>
    <row r="166" spans="1:26" ht="12.75" customHeight="1" x14ac:dyDescent="0.2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</row>
    <row r="167" spans="1:26" ht="12.75" customHeight="1" x14ac:dyDescent="0.2">
      <c r="A167" s="91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</row>
    <row r="168" spans="1:26" ht="12.75" customHeight="1" x14ac:dyDescent="0.2">
      <c r="A168" s="91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</row>
    <row r="169" spans="1:26" ht="12.75" customHeight="1" x14ac:dyDescent="0.2">
      <c r="A169" s="91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</row>
    <row r="170" spans="1:26" ht="12.75" customHeight="1" x14ac:dyDescent="0.2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</row>
    <row r="171" spans="1:26" ht="12.75" customHeight="1" x14ac:dyDescent="0.2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</row>
    <row r="172" spans="1:26" ht="12.75" customHeight="1" x14ac:dyDescent="0.2">
      <c r="A172" s="91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</row>
    <row r="173" spans="1:26" ht="12.75" customHeight="1" x14ac:dyDescent="0.2">
      <c r="A173" s="91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</row>
    <row r="174" spans="1:26" ht="12.75" customHeight="1" x14ac:dyDescent="0.2">
      <c r="A174" s="91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</row>
    <row r="175" spans="1:26" ht="12.75" customHeight="1" x14ac:dyDescent="0.2">
      <c r="A175" s="91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</row>
    <row r="176" spans="1:26" ht="12.75" customHeight="1" x14ac:dyDescent="0.2">
      <c r="A176" s="91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</row>
    <row r="177" spans="1:26" ht="12.75" customHeight="1" x14ac:dyDescent="0.2">
      <c r="A177" s="91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</row>
    <row r="178" spans="1:26" ht="12.75" customHeight="1" x14ac:dyDescent="0.2">
      <c r="A178" s="91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</row>
    <row r="179" spans="1:26" ht="12.75" customHeight="1" x14ac:dyDescent="0.2">
      <c r="A179" s="91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</row>
    <row r="180" spans="1:26" ht="12.75" customHeight="1" x14ac:dyDescent="0.2">
      <c r="A180" s="91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</row>
    <row r="181" spans="1:26" ht="12.75" customHeight="1" x14ac:dyDescent="0.2">
      <c r="A181" s="91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</row>
    <row r="182" spans="1:26" ht="12.75" customHeight="1" x14ac:dyDescent="0.2">
      <c r="A182" s="91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</row>
    <row r="183" spans="1:26" ht="12.75" customHeight="1" x14ac:dyDescent="0.2">
      <c r="A183" s="91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</row>
    <row r="184" spans="1:26" ht="12.75" customHeight="1" x14ac:dyDescent="0.2">
      <c r="A184" s="91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</row>
    <row r="185" spans="1:26" ht="12.75" customHeight="1" x14ac:dyDescent="0.2">
      <c r="A185" s="91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</row>
    <row r="186" spans="1:26" ht="12.75" customHeight="1" x14ac:dyDescent="0.2">
      <c r="A186" s="91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</row>
    <row r="187" spans="1:26" ht="12.75" customHeight="1" x14ac:dyDescent="0.2">
      <c r="A187" s="91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</row>
    <row r="188" spans="1:26" ht="12.75" customHeight="1" x14ac:dyDescent="0.2">
      <c r="A188" s="91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</row>
    <row r="189" spans="1:26" ht="12.75" customHeight="1" x14ac:dyDescent="0.2">
      <c r="A189" s="91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</row>
    <row r="190" spans="1:26" ht="12.75" customHeight="1" x14ac:dyDescent="0.2">
      <c r="A190" s="91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</row>
    <row r="191" spans="1:26" ht="12.75" customHeight="1" x14ac:dyDescent="0.2">
      <c r="A191" s="91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</row>
    <row r="192" spans="1:26" ht="12.75" customHeight="1" x14ac:dyDescent="0.2">
      <c r="A192" s="91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</row>
    <row r="193" spans="1:26" ht="12.75" customHeight="1" x14ac:dyDescent="0.2">
      <c r="A193" s="91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</row>
    <row r="194" spans="1:26" ht="12.75" customHeight="1" x14ac:dyDescent="0.2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</row>
    <row r="195" spans="1:26" ht="12.75" customHeight="1" x14ac:dyDescent="0.2">
      <c r="A195" s="91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</row>
    <row r="196" spans="1:26" ht="12.75" customHeight="1" x14ac:dyDescent="0.2">
      <c r="A196" s="91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</row>
    <row r="197" spans="1:26" ht="12.75" customHeight="1" x14ac:dyDescent="0.2">
      <c r="A197" s="91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</row>
    <row r="198" spans="1:26" ht="12.75" customHeight="1" x14ac:dyDescent="0.2">
      <c r="A198" s="91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</row>
    <row r="199" spans="1:26" ht="12.75" customHeight="1" x14ac:dyDescent="0.2">
      <c r="A199" s="91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</row>
    <row r="200" spans="1:26" ht="12.75" customHeight="1" x14ac:dyDescent="0.2">
      <c r="A200" s="91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</row>
    <row r="201" spans="1:26" ht="12.75" customHeight="1" x14ac:dyDescent="0.2">
      <c r="A201" s="91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</row>
    <row r="202" spans="1:26" ht="12.75" customHeight="1" x14ac:dyDescent="0.2">
      <c r="A202" s="91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</row>
    <row r="203" spans="1:26" ht="12.75" customHeight="1" x14ac:dyDescent="0.2">
      <c r="A203" s="91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</row>
    <row r="204" spans="1:26" ht="12.75" customHeight="1" x14ac:dyDescent="0.2">
      <c r="A204" s="91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</row>
    <row r="205" spans="1:26" ht="12.75" customHeight="1" x14ac:dyDescent="0.2">
      <c r="A205" s="91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</row>
    <row r="206" spans="1:26" ht="12.75" customHeight="1" x14ac:dyDescent="0.2">
      <c r="A206" s="91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</row>
    <row r="207" spans="1:26" ht="12.75" customHeight="1" x14ac:dyDescent="0.2">
      <c r="A207" s="91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</row>
    <row r="208" spans="1:26" ht="12.75" customHeight="1" x14ac:dyDescent="0.2">
      <c r="A208" s="91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</row>
    <row r="209" spans="1:26" ht="12.75" customHeight="1" x14ac:dyDescent="0.2">
      <c r="A209" s="91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</row>
    <row r="210" spans="1:26" ht="12.75" customHeight="1" x14ac:dyDescent="0.2">
      <c r="A210" s="91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</row>
    <row r="211" spans="1:26" ht="12.75" customHeight="1" x14ac:dyDescent="0.2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</row>
    <row r="212" spans="1:26" ht="12.75" customHeight="1" x14ac:dyDescent="0.2">
      <c r="A212" s="91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</row>
    <row r="213" spans="1:26" ht="12.75" customHeight="1" x14ac:dyDescent="0.2">
      <c r="A213" s="91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</row>
    <row r="214" spans="1:26" ht="12.75" customHeight="1" x14ac:dyDescent="0.2">
      <c r="A214" s="91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</row>
    <row r="215" spans="1:26" ht="12.75" customHeight="1" x14ac:dyDescent="0.2">
      <c r="A215" s="91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</row>
    <row r="216" spans="1:26" ht="12.75" customHeight="1" x14ac:dyDescent="0.2">
      <c r="A216" s="91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</row>
    <row r="217" spans="1:26" ht="12.75" customHeight="1" x14ac:dyDescent="0.2">
      <c r="A217" s="91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</row>
    <row r="218" spans="1:26" ht="12.75" customHeight="1" x14ac:dyDescent="0.2">
      <c r="A218" s="91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</row>
    <row r="219" spans="1:26" ht="12.75" customHeight="1" x14ac:dyDescent="0.2">
      <c r="A219" s="91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</row>
    <row r="220" spans="1:26" ht="12.75" customHeight="1" x14ac:dyDescent="0.2">
      <c r="A220" s="91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</row>
    <row r="221" spans="1:26" ht="12.75" customHeight="1" x14ac:dyDescent="0.2">
      <c r="A221" s="91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</row>
    <row r="222" spans="1:26" ht="12.75" customHeight="1" x14ac:dyDescent="0.2">
      <c r="A222" s="91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</row>
    <row r="223" spans="1:26" ht="12.75" customHeight="1" x14ac:dyDescent="0.2">
      <c r="A223" s="91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</row>
    <row r="224" spans="1:26" ht="12.75" customHeight="1" x14ac:dyDescent="0.2">
      <c r="A224" s="91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</row>
    <row r="225" spans="1:26" ht="12.75" customHeight="1" x14ac:dyDescent="0.2">
      <c r="A225" s="91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</row>
    <row r="226" spans="1:26" ht="12.75" customHeight="1" x14ac:dyDescent="0.2">
      <c r="A226" s="91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</row>
    <row r="227" spans="1:26" ht="12.75" customHeight="1" x14ac:dyDescent="0.2">
      <c r="A227" s="91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</row>
    <row r="228" spans="1:26" ht="12.75" customHeight="1" x14ac:dyDescent="0.2">
      <c r="A228" s="91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</row>
    <row r="229" spans="1:26" ht="12.75" customHeight="1" x14ac:dyDescent="0.2">
      <c r="A229" s="91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</row>
    <row r="230" spans="1:26" ht="12.75" customHeight="1" x14ac:dyDescent="0.2">
      <c r="A230" s="91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</row>
    <row r="231" spans="1:26" ht="12.75" customHeight="1" x14ac:dyDescent="0.2">
      <c r="A231" s="91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</row>
    <row r="232" spans="1:26" ht="12.75" customHeight="1" x14ac:dyDescent="0.2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</row>
    <row r="233" spans="1:26" ht="12.75" customHeight="1" x14ac:dyDescent="0.2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</row>
    <row r="234" spans="1:26" ht="12.75" customHeight="1" x14ac:dyDescent="0.2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</row>
    <row r="235" spans="1:26" ht="12.75" customHeight="1" x14ac:dyDescent="0.2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</row>
    <row r="236" spans="1:26" ht="12.75" customHeight="1" x14ac:dyDescent="0.2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</row>
    <row r="237" spans="1:26" ht="12.75" customHeight="1" x14ac:dyDescent="0.2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</row>
    <row r="238" spans="1:26" ht="12.75" customHeight="1" x14ac:dyDescent="0.2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</row>
    <row r="239" spans="1:26" ht="12.75" customHeight="1" x14ac:dyDescent="0.2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</row>
    <row r="240" spans="1:26" ht="12.75" customHeight="1" x14ac:dyDescent="0.2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</row>
    <row r="241" spans="1:26" ht="12.75" customHeight="1" x14ac:dyDescent="0.2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</row>
    <row r="242" spans="1:26" ht="12.75" customHeight="1" x14ac:dyDescent="0.2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</row>
    <row r="243" spans="1:26" ht="12.75" customHeight="1" x14ac:dyDescent="0.2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</row>
    <row r="244" spans="1:26" ht="12.75" customHeight="1" x14ac:dyDescent="0.2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</row>
    <row r="245" spans="1:26" ht="12.75" customHeight="1" x14ac:dyDescent="0.2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</row>
    <row r="246" spans="1:26" ht="12.75" customHeight="1" x14ac:dyDescent="0.2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</row>
    <row r="247" spans="1:26" ht="12.75" customHeight="1" x14ac:dyDescent="0.2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</row>
    <row r="248" spans="1:26" ht="12.75" customHeight="1" x14ac:dyDescent="0.2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</row>
    <row r="249" spans="1:26" ht="12.75" customHeight="1" x14ac:dyDescent="0.2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</row>
    <row r="250" spans="1:26" ht="12.75" customHeight="1" x14ac:dyDescent="0.2">
      <c r="A250" s="91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</row>
    <row r="251" spans="1:26" ht="12.75" customHeight="1" x14ac:dyDescent="0.2">
      <c r="A251" s="91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</row>
    <row r="252" spans="1:26" ht="12.75" customHeight="1" x14ac:dyDescent="0.2">
      <c r="A252" s="91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</row>
    <row r="253" spans="1:26" ht="12.75" customHeight="1" x14ac:dyDescent="0.2">
      <c r="A253" s="91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</row>
    <row r="254" spans="1:26" ht="12.75" customHeight="1" x14ac:dyDescent="0.2">
      <c r="A254" s="91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</row>
    <row r="255" spans="1:26" ht="12.75" customHeight="1" x14ac:dyDescent="0.2">
      <c r="A255" s="91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</row>
    <row r="256" spans="1:26" ht="12.75" customHeight="1" x14ac:dyDescent="0.2">
      <c r="A256" s="91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</row>
    <row r="257" spans="1:26" ht="12.75" customHeight="1" x14ac:dyDescent="0.2">
      <c r="A257" s="91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</row>
    <row r="258" spans="1:26" ht="12.75" customHeight="1" x14ac:dyDescent="0.2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</row>
    <row r="259" spans="1:26" ht="12.75" customHeight="1" x14ac:dyDescent="0.2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</row>
    <row r="260" spans="1:26" ht="12.75" customHeight="1" x14ac:dyDescent="0.2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</row>
    <row r="261" spans="1:26" ht="12.75" customHeight="1" x14ac:dyDescent="0.2">
      <c r="A261" s="91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</row>
    <row r="262" spans="1:26" ht="12.75" customHeight="1" x14ac:dyDescent="0.2">
      <c r="A262" s="91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</row>
    <row r="263" spans="1:26" ht="12.75" customHeight="1" x14ac:dyDescent="0.2">
      <c r="A263" s="91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</row>
    <row r="264" spans="1:26" ht="12.75" customHeight="1" x14ac:dyDescent="0.2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</row>
    <row r="265" spans="1:26" ht="12.75" customHeight="1" x14ac:dyDescent="0.2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</row>
    <row r="266" spans="1:26" ht="12.75" customHeight="1" x14ac:dyDescent="0.2">
      <c r="A266" s="91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</row>
    <row r="267" spans="1:26" ht="12.75" customHeight="1" x14ac:dyDescent="0.2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</row>
    <row r="268" spans="1:26" ht="12.75" customHeight="1" x14ac:dyDescent="0.2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</row>
    <row r="269" spans="1:26" ht="12.75" customHeight="1" x14ac:dyDescent="0.2">
      <c r="A269" s="91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</row>
    <row r="270" spans="1:26" ht="12.75" customHeight="1" x14ac:dyDescent="0.2">
      <c r="A270" s="91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</row>
    <row r="271" spans="1:26" ht="12.75" customHeight="1" x14ac:dyDescent="0.2">
      <c r="A271" s="91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</row>
    <row r="272" spans="1:26" ht="12.75" customHeight="1" x14ac:dyDescent="0.2">
      <c r="A272" s="91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</row>
    <row r="273" spans="1:26" ht="12.75" customHeight="1" x14ac:dyDescent="0.2">
      <c r="A273" s="91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</row>
    <row r="274" spans="1:26" ht="12.75" customHeight="1" x14ac:dyDescent="0.2">
      <c r="A274" s="91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</row>
    <row r="275" spans="1:26" ht="12.75" customHeight="1" x14ac:dyDescent="0.2">
      <c r="A275" s="91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</row>
    <row r="276" spans="1:26" ht="12.75" customHeight="1" x14ac:dyDescent="0.2">
      <c r="A276" s="91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</row>
    <row r="277" spans="1:26" ht="12.75" customHeight="1" x14ac:dyDescent="0.2">
      <c r="A277" s="91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</row>
    <row r="278" spans="1:26" ht="12.75" customHeight="1" x14ac:dyDescent="0.2">
      <c r="A278" s="91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</row>
    <row r="279" spans="1:26" ht="12.75" customHeight="1" x14ac:dyDescent="0.2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</row>
    <row r="280" spans="1:26" ht="12.75" customHeight="1" x14ac:dyDescent="0.2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</row>
    <row r="281" spans="1:26" ht="12.75" customHeight="1" x14ac:dyDescent="0.2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</row>
    <row r="282" spans="1:26" ht="12.75" customHeight="1" x14ac:dyDescent="0.2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</row>
    <row r="283" spans="1:26" ht="12.75" customHeight="1" x14ac:dyDescent="0.2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</row>
    <row r="284" spans="1:26" ht="12.75" customHeight="1" x14ac:dyDescent="0.2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</row>
    <row r="285" spans="1:26" ht="12.75" customHeight="1" x14ac:dyDescent="0.2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</row>
    <row r="286" spans="1:26" ht="12.75" customHeight="1" x14ac:dyDescent="0.2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</row>
    <row r="287" spans="1:26" ht="12.75" customHeight="1" x14ac:dyDescent="0.2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</row>
    <row r="288" spans="1:26" ht="12.75" customHeight="1" x14ac:dyDescent="0.2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</row>
    <row r="289" spans="1:26" ht="12.75" customHeight="1" x14ac:dyDescent="0.2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</row>
    <row r="290" spans="1:26" ht="12.75" customHeight="1" x14ac:dyDescent="0.2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</row>
    <row r="291" spans="1:26" ht="12.75" customHeight="1" x14ac:dyDescent="0.2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</row>
    <row r="292" spans="1:26" ht="12.75" customHeight="1" x14ac:dyDescent="0.2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</row>
    <row r="293" spans="1:26" ht="12.75" customHeight="1" x14ac:dyDescent="0.2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</row>
    <row r="294" spans="1:26" ht="12.75" customHeight="1" x14ac:dyDescent="0.2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</row>
    <row r="295" spans="1:26" ht="12.75" customHeight="1" x14ac:dyDescent="0.2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</row>
    <row r="296" spans="1:26" ht="12.75" customHeight="1" x14ac:dyDescent="0.2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</row>
    <row r="297" spans="1:26" ht="12.75" customHeight="1" x14ac:dyDescent="0.2">
      <c r="A297" s="91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</row>
    <row r="298" spans="1:26" ht="12.75" customHeight="1" x14ac:dyDescent="0.2">
      <c r="A298" s="91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</row>
    <row r="299" spans="1:26" ht="12.75" customHeight="1" x14ac:dyDescent="0.2">
      <c r="A299" s="91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</row>
    <row r="300" spans="1:26" ht="12.75" customHeight="1" x14ac:dyDescent="0.2">
      <c r="A300" s="91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</row>
    <row r="301" spans="1:26" ht="12.75" customHeight="1" x14ac:dyDescent="0.2">
      <c r="A301" s="91"/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</row>
    <row r="302" spans="1:26" ht="12.75" customHeight="1" x14ac:dyDescent="0.2">
      <c r="A302" s="91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</row>
    <row r="303" spans="1:26" ht="12.75" customHeight="1" x14ac:dyDescent="0.2">
      <c r="A303" s="91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</row>
    <row r="304" spans="1:26" ht="12.75" customHeight="1" x14ac:dyDescent="0.2">
      <c r="A304" s="91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</row>
    <row r="305" spans="1:26" ht="12.75" customHeight="1" x14ac:dyDescent="0.2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</row>
    <row r="306" spans="1:26" ht="12.75" customHeight="1" x14ac:dyDescent="0.2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</row>
    <row r="307" spans="1:26" ht="12.75" customHeight="1" x14ac:dyDescent="0.2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</row>
    <row r="308" spans="1:26" ht="12.75" customHeight="1" x14ac:dyDescent="0.2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</row>
    <row r="309" spans="1:26" ht="12.75" customHeight="1" x14ac:dyDescent="0.2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</row>
    <row r="310" spans="1:26" ht="12.75" customHeight="1" x14ac:dyDescent="0.2">
      <c r="A310" s="91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</row>
    <row r="311" spans="1:26" ht="12.75" customHeight="1" x14ac:dyDescent="0.2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</row>
    <row r="312" spans="1:26" ht="12.75" customHeight="1" x14ac:dyDescent="0.2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</row>
    <row r="313" spans="1:26" ht="12.75" customHeight="1" x14ac:dyDescent="0.2">
      <c r="A313" s="91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</row>
    <row r="314" spans="1:26" ht="12.75" customHeight="1" x14ac:dyDescent="0.2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</row>
    <row r="315" spans="1:26" ht="12.75" customHeight="1" x14ac:dyDescent="0.2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</row>
    <row r="316" spans="1:26" ht="12.75" customHeight="1" x14ac:dyDescent="0.2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</row>
    <row r="317" spans="1:26" ht="12.75" customHeight="1" x14ac:dyDescent="0.2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</row>
    <row r="318" spans="1:26" ht="12.75" customHeight="1" x14ac:dyDescent="0.2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</row>
    <row r="319" spans="1:26" ht="12.75" customHeight="1" x14ac:dyDescent="0.2">
      <c r="A319" s="91"/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</row>
    <row r="320" spans="1:26" ht="12.75" customHeight="1" x14ac:dyDescent="0.2">
      <c r="A320" s="91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</row>
    <row r="321" spans="1:26" ht="12.75" customHeight="1" x14ac:dyDescent="0.2">
      <c r="A321" s="91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</row>
    <row r="322" spans="1:26" ht="12.75" customHeight="1" x14ac:dyDescent="0.2">
      <c r="A322" s="91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</row>
    <row r="323" spans="1:26" ht="12.75" customHeight="1" x14ac:dyDescent="0.2">
      <c r="A323" s="91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</row>
    <row r="324" spans="1:26" ht="12.75" customHeight="1" x14ac:dyDescent="0.2">
      <c r="A324" s="91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</row>
    <row r="325" spans="1:26" ht="12.75" customHeight="1" x14ac:dyDescent="0.2">
      <c r="A325" s="91"/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</row>
    <row r="326" spans="1:26" ht="12.75" customHeight="1" x14ac:dyDescent="0.2">
      <c r="A326" s="91"/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</row>
    <row r="327" spans="1:26" ht="12.75" customHeight="1" x14ac:dyDescent="0.2">
      <c r="A327" s="91"/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</row>
    <row r="328" spans="1:26" ht="12.75" customHeight="1" x14ac:dyDescent="0.2">
      <c r="A328" s="91"/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</row>
    <row r="329" spans="1:26" ht="12.75" customHeight="1" x14ac:dyDescent="0.2">
      <c r="A329" s="91"/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</row>
    <row r="330" spans="1:26" ht="12.75" customHeight="1" x14ac:dyDescent="0.2">
      <c r="A330" s="91"/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</row>
    <row r="331" spans="1:26" ht="12.75" customHeight="1" x14ac:dyDescent="0.2">
      <c r="A331" s="91"/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</row>
    <row r="332" spans="1:26" ht="12.75" customHeight="1" x14ac:dyDescent="0.2">
      <c r="A332" s="91"/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</row>
    <row r="333" spans="1:26" ht="12.75" customHeight="1" x14ac:dyDescent="0.2">
      <c r="A333" s="91"/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</row>
    <row r="334" spans="1:26" ht="12.75" customHeight="1" x14ac:dyDescent="0.2">
      <c r="A334" s="91"/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</row>
    <row r="335" spans="1:26" ht="12.75" customHeight="1" x14ac:dyDescent="0.2">
      <c r="A335" s="91"/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</row>
    <row r="336" spans="1:26" ht="12.75" customHeight="1" x14ac:dyDescent="0.2">
      <c r="A336" s="91"/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</row>
    <row r="337" spans="1:26" ht="12.75" customHeight="1" x14ac:dyDescent="0.2">
      <c r="A337" s="91"/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</row>
    <row r="338" spans="1:26" ht="12.75" customHeight="1" x14ac:dyDescent="0.2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</row>
    <row r="339" spans="1:26" ht="12.75" customHeight="1" x14ac:dyDescent="0.2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</row>
    <row r="340" spans="1:26" ht="12.75" customHeight="1" x14ac:dyDescent="0.2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</row>
    <row r="341" spans="1:26" ht="12.75" customHeight="1" x14ac:dyDescent="0.2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</row>
    <row r="342" spans="1:26" ht="12.75" customHeight="1" x14ac:dyDescent="0.2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</row>
    <row r="343" spans="1:26" ht="12.75" customHeight="1" x14ac:dyDescent="0.2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</row>
    <row r="344" spans="1:26" ht="12.75" customHeight="1" x14ac:dyDescent="0.2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</row>
    <row r="345" spans="1:26" ht="12.75" customHeight="1" x14ac:dyDescent="0.2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</row>
    <row r="346" spans="1:26" ht="12.75" customHeight="1" x14ac:dyDescent="0.2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</row>
    <row r="347" spans="1:26" ht="12.75" customHeight="1" x14ac:dyDescent="0.2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</row>
    <row r="348" spans="1:26" ht="12.75" customHeight="1" x14ac:dyDescent="0.2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</row>
    <row r="349" spans="1:26" ht="12.75" customHeight="1" x14ac:dyDescent="0.2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</row>
    <row r="350" spans="1:26" ht="12.75" customHeight="1" x14ac:dyDescent="0.2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</row>
    <row r="351" spans="1:26" ht="12.75" customHeight="1" x14ac:dyDescent="0.2">
      <c r="A351" s="91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</row>
    <row r="352" spans="1:26" ht="12.75" customHeight="1" x14ac:dyDescent="0.2">
      <c r="A352" s="91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</row>
    <row r="353" spans="1:26" ht="12.75" customHeight="1" x14ac:dyDescent="0.2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</row>
    <row r="354" spans="1:26" ht="12.75" customHeight="1" x14ac:dyDescent="0.2">
      <c r="A354" s="91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</row>
    <row r="355" spans="1:26" ht="12.75" customHeight="1" x14ac:dyDescent="0.2">
      <c r="A355" s="91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</row>
    <row r="356" spans="1:26" ht="12.75" customHeight="1" x14ac:dyDescent="0.2">
      <c r="A356" s="91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</row>
    <row r="357" spans="1:26" ht="12.75" customHeight="1" x14ac:dyDescent="0.2">
      <c r="A357" s="91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</row>
    <row r="358" spans="1:26" ht="12.75" customHeight="1" x14ac:dyDescent="0.2">
      <c r="A358" s="91"/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</row>
    <row r="359" spans="1:26" ht="12.75" customHeight="1" x14ac:dyDescent="0.2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</row>
    <row r="360" spans="1:26" ht="12.75" customHeight="1" x14ac:dyDescent="0.2">
      <c r="A360" s="91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</row>
    <row r="361" spans="1:26" ht="12.75" customHeight="1" x14ac:dyDescent="0.2">
      <c r="A361" s="91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</row>
    <row r="362" spans="1:26" ht="12.75" customHeight="1" x14ac:dyDescent="0.2">
      <c r="A362" s="91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</row>
    <row r="363" spans="1:26" ht="12.75" customHeight="1" x14ac:dyDescent="0.2">
      <c r="A363" s="91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</row>
    <row r="364" spans="1:26" ht="12.75" customHeight="1" x14ac:dyDescent="0.2">
      <c r="A364" s="91"/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</row>
    <row r="365" spans="1:26" ht="12.75" customHeight="1" x14ac:dyDescent="0.2">
      <c r="A365" s="9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</row>
    <row r="366" spans="1:26" ht="12.75" customHeight="1" x14ac:dyDescent="0.2">
      <c r="A366" s="91"/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</row>
    <row r="367" spans="1:26" ht="12.75" customHeight="1" x14ac:dyDescent="0.2">
      <c r="A367" s="91"/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</row>
    <row r="368" spans="1:26" ht="12.75" customHeight="1" x14ac:dyDescent="0.2">
      <c r="A368" s="91"/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</row>
    <row r="369" spans="1:26" ht="12.75" customHeight="1" x14ac:dyDescent="0.2">
      <c r="A369" s="91"/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</row>
    <row r="370" spans="1:26" ht="12.75" customHeight="1" x14ac:dyDescent="0.2">
      <c r="A370" s="91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</row>
    <row r="371" spans="1:26" ht="12.75" customHeight="1" x14ac:dyDescent="0.2">
      <c r="A371" s="91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</row>
    <row r="372" spans="1:26" ht="12.75" customHeight="1" x14ac:dyDescent="0.2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</row>
    <row r="373" spans="1:26" ht="12.75" customHeight="1" x14ac:dyDescent="0.2">
      <c r="A373" s="91"/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</row>
    <row r="374" spans="1:26" ht="12.75" customHeight="1" x14ac:dyDescent="0.2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</row>
    <row r="375" spans="1:26" ht="12.75" customHeight="1" x14ac:dyDescent="0.2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</row>
    <row r="376" spans="1:26" ht="12.75" customHeight="1" x14ac:dyDescent="0.2">
      <c r="A376" s="91"/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</row>
    <row r="377" spans="1:26" ht="12.75" customHeight="1" x14ac:dyDescent="0.2">
      <c r="A377" s="91"/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</row>
    <row r="378" spans="1:26" ht="12.75" customHeight="1" x14ac:dyDescent="0.2">
      <c r="A378" s="91"/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</row>
    <row r="379" spans="1:26" ht="12.75" customHeight="1" x14ac:dyDescent="0.2">
      <c r="A379" s="91"/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</row>
    <row r="380" spans="1:26" ht="12.75" customHeight="1" x14ac:dyDescent="0.2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</row>
    <row r="381" spans="1:26" ht="12.75" customHeight="1" x14ac:dyDescent="0.2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</row>
    <row r="382" spans="1:26" ht="12.75" customHeight="1" x14ac:dyDescent="0.2">
      <c r="A382" s="91"/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</row>
    <row r="383" spans="1:26" ht="12.75" customHeight="1" x14ac:dyDescent="0.2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</row>
    <row r="384" spans="1:26" ht="12.75" customHeight="1" x14ac:dyDescent="0.2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</row>
    <row r="385" spans="1:26" ht="12.75" customHeight="1" x14ac:dyDescent="0.2">
      <c r="A385" s="91"/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</row>
    <row r="386" spans="1:26" ht="12.75" customHeight="1" x14ac:dyDescent="0.2">
      <c r="A386" s="91"/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</row>
    <row r="387" spans="1:26" ht="12.75" customHeight="1" x14ac:dyDescent="0.2">
      <c r="A387" s="91"/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</row>
    <row r="388" spans="1:26" ht="12.75" customHeight="1" x14ac:dyDescent="0.2">
      <c r="A388" s="91"/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</row>
    <row r="389" spans="1:26" ht="12.75" customHeight="1" x14ac:dyDescent="0.2">
      <c r="A389" s="91"/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</row>
    <row r="390" spans="1:26" ht="12.75" customHeight="1" x14ac:dyDescent="0.2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</row>
    <row r="391" spans="1:26" ht="12.75" customHeight="1" x14ac:dyDescent="0.2">
      <c r="A391" s="91"/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</row>
    <row r="392" spans="1:26" ht="12.75" customHeight="1" x14ac:dyDescent="0.2">
      <c r="A392" s="91"/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</row>
    <row r="393" spans="1:26" ht="12.75" customHeight="1" x14ac:dyDescent="0.2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</row>
    <row r="394" spans="1:26" ht="12.75" customHeight="1" x14ac:dyDescent="0.2">
      <c r="A394" s="91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</row>
    <row r="395" spans="1:26" ht="12.75" customHeight="1" x14ac:dyDescent="0.2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</row>
    <row r="396" spans="1:26" ht="12.75" customHeight="1" x14ac:dyDescent="0.2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</row>
    <row r="397" spans="1:26" ht="12.75" customHeight="1" x14ac:dyDescent="0.2">
      <c r="A397" s="91"/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</row>
    <row r="398" spans="1:26" ht="12.75" customHeight="1" x14ac:dyDescent="0.2">
      <c r="A398" s="91"/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</row>
    <row r="399" spans="1:26" ht="12.75" customHeight="1" x14ac:dyDescent="0.2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</row>
    <row r="400" spans="1:26" ht="12.75" customHeight="1" x14ac:dyDescent="0.2">
      <c r="A400" s="91"/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</row>
    <row r="401" spans="1:26" ht="12.75" customHeight="1" x14ac:dyDescent="0.2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</row>
    <row r="402" spans="1:26" ht="12.75" customHeight="1" x14ac:dyDescent="0.2">
      <c r="A402" s="91"/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</row>
    <row r="403" spans="1:26" ht="12.75" customHeight="1" x14ac:dyDescent="0.2">
      <c r="A403" s="91"/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</row>
    <row r="404" spans="1:26" ht="12.75" customHeight="1" x14ac:dyDescent="0.2">
      <c r="A404" s="91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</row>
    <row r="405" spans="1:26" ht="12.75" customHeight="1" x14ac:dyDescent="0.2">
      <c r="A405" s="91"/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</row>
    <row r="406" spans="1:26" ht="12.75" customHeight="1" x14ac:dyDescent="0.2">
      <c r="A406" s="91"/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</row>
    <row r="407" spans="1:26" ht="12.75" customHeight="1" x14ac:dyDescent="0.2">
      <c r="A407" s="91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</row>
    <row r="408" spans="1:26" ht="12.75" customHeight="1" x14ac:dyDescent="0.2">
      <c r="A408" s="91"/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</row>
    <row r="409" spans="1:26" ht="12.75" customHeight="1" x14ac:dyDescent="0.2">
      <c r="A409" s="91"/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</row>
    <row r="410" spans="1:26" ht="12.75" customHeight="1" x14ac:dyDescent="0.2">
      <c r="A410" s="91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</row>
    <row r="411" spans="1:26" ht="12.75" customHeight="1" x14ac:dyDescent="0.2">
      <c r="A411" s="91"/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</row>
    <row r="412" spans="1:26" ht="12.75" customHeight="1" x14ac:dyDescent="0.2">
      <c r="A412" s="91"/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</row>
    <row r="413" spans="1:26" ht="12.75" customHeight="1" x14ac:dyDescent="0.2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</row>
    <row r="414" spans="1:26" ht="12.75" customHeight="1" x14ac:dyDescent="0.2">
      <c r="A414" s="91"/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</row>
    <row r="415" spans="1:26" ht="12.75" customHeight="1" x14ac:dyDescent="0.2">
      <c r="A415" s="91"/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</row>
    <row r="416" spans="1:26" ht="12.75" customHeight="1" x14ac:dyDescent="0.2">
      <c r="A416" s="91"/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</row>
    <row r="417" spans="1:26" ht="12.75" customHeight="1" x14ac:dyDescent="0.2">
      <c r="A417" s="91"/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</row>
    <row r="418" spans="1:26" ht="12.75" customHeight="1" x14ac:dyDescent="0.2">
      <c r="A418" s="91"/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</row>
    <row r="419" spans="1:26" ht="12.75" customHeight="1" x14ac:dyDescent="0.2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</row>
    <row r="420" spans="1:26" ht="12.75" customHeight="1" x14ac:dyDescent="0.2">
      <c r="A420" s="91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</row>
    <row r="421" spans="1:26" ht="12.75" customHeight="1" x14ac:dyDescent="0.2">
      <c r="A421" s="91"/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</row>
    <row r="422" spans="1:26" ht="12.75" customHeight="1" x14ac:dyDescent="0.2">
      <c r="A422" s="91"/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</row>
    <row r="423" spans="1:26" ht="12.75" customHeight="1" x14ac:dyDescent="0.2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</row>
    <row r="424" spans="1:26" ht="12.75" customHeight="1" x14ac:dyDescent="0.2">
      <c r="A424" s="91"/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</row>
    <row r="425" spans="1:26" ht="12.75" customHeight="1" x14ac:dyDescent="0.2">
      <c r="A425" s="91"/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</row>
    <row r="426" spans="1:26" ht="12.75" customHeight="1" x14ac:dyDescent="0.2">
      <c r="A426" s="91"/>
      <c r="B426" s="91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</row>
    <row r="427" spans="1:26" ht="12.75" customHeight="1" x14ac:dyDescent="0.2">
      <c r="A427" s="91"/>
      <c r="B427" s="91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</row>
    <row r="428" spans="1:26" ht="12.75" customHeight="1" x14ac:dyDescent="0.2">
      <c r="A428" s="91"/>
      <c r="B428" s="91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</row>
    <row r="429" spans="1:26" ht="12.75" customHeight="1" x14ac:dyDescent="0.2">
      <c r="A429" s="91"/>
      <c r="B429" s="91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</row>
    <row r="430" spans="1:26" ht="12.75" customHeight="1" x14ac:dyDescent="0.2">
      <c r="A430" s="91"/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</row>
    <row r="431" spans="1:26" ht="12.75" customHeight="1" x14ac:dyDescent="0.2">
      <c r="A431" s="91"/>
      <c r="B431" s="91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</row>
    <row r="432" spans="1:26" ht="12.75" customHeight="1" x14ac:dyDescent="0.2">
      <c r="A432" s="91"/>
      <c r="B432" s="91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</row>
    <row r="433" spans="1:26" ht="12.75" customHeight="1" x14ac:dyDescent="0.2">
      <c r="A433" s="91"/>
      <c r="B433" s="91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</row>
    <row r="434" spans="1:26" ht="12.75" customHeight="1" x14ac:dyDescent="0.2">
      <c r="A434" s="91"/>
      <c r="B434" s="91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</row>
    <row r="435" spans="1:26" ht="12.75" customHeight="1" x14ac:dyDescent="0.2">
      <c r="A435" s="91"/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</row>
    <row r="436" spans="1:26" ht="12.75" customHeight="1" x14ac:dyDescent="0.2">
      <c r="A436" s="91"/>
      <c r="B436" s="91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</row>
    <row r="437" spans="1:26" ht="12.75" customHeight="1" x14ac:dyDescent="0.2">
      <c r="A437" s="91"/>
      <c r="B437" s="91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</row>
    <row r="438" spans="1:26" ht="12.75" customHeight="1" x14ac:dyDescent="0.2">
      <c r="A438" s="91"/>
      <c r="B438" s="91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</row>
    <row r="439" spans="1:26" ht="12.75" customHeight="1" x14ac:dyDescent="0.2">
      <c r="A439" s="91"/>
      <c r="B439" s="91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</row>
    <row r="440" spans="1:26" ht="12.75" customHeight="1" x14ac:dyDescent="0.2">
      <c r="A440" s="91"/>
      <c r="B440" s="91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</row>
    <row r="441" spans="1:26" ht="12.75" customHeight="1" x14ac:dyDescent="0.2">
      <c r="A441" s="91"/>
      <c r="B441" s="91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</row>
    <row r="442" spans="1:26" ht="12.75" customHeight="1" x14ac:dyDescent="0.2">
      <c r="A442" s="91"/>
      <c r="B442" s="91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</row>
    <row r="443" spans="1:26" ht="12.75" customHeight="1" x14ac:dyDescent="0.2">
      <c r="A443" s="91"/>
      <c r="B443" s="91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</row>
    <row r="444" spans="1:26" ht="12.75" customHeight="1" x14ac:dyDescent="0.2">
      <c r="A444" s="91"/>
      <c r="B444" s="91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</row>
    <row r="445" spans="1:26" ht="12.75" customHeight="1" x14ac:dyDescent="0.2">
      <c r="A445" s="91"/>
      <c r="B445" s="91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</row>
    <row r="446" spans="1:26" ht="12.75" customHeight="1" x14ac:dyDescent="0.2">
      <c r="A446" s="91"/>
      <c r="B446" s="91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</row>
    <row r="447" spans="1:26" ht="12.75" customHeight="1" x14ac:dyDescent="0.2">
      <c r="A447" s="91"/>
      <c r="B447" s="91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</row>
    <row r="448" spans="1:26" ht="12.75" customHeight="1" x14ac:dyDescent="0.2">
      <c r="A448" s="91"/>
      <c r="B448" s="91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</row>
    <row r="449" spans="1:26" ht="12.75" customHeight="1" x14ac:dyDescent="0.2">
      <c r="A449" s="91"/>
      <c r="B449" s="91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</row>
    <row r="450" spans="1:26" ht="12.75" customHeight="1" x14ac:dyDescent="0.2">
      <c r="A450" s="91"/>
      <c r="B450" s="91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</row>
    <row r="451" spans="1:26" ht="12.75" customHeight="1" x14ac:dyDescent="0.2">
      <c r="A451" s="91"/>
      <c r="B451" s="91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</row>
    <row r="452" spans="1:26" ht="12.75" customHeight="1" x14ac:dyDescent="0.2">
      <c r="A452" s="91"/>
      <c r="B452" s="91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</row>
    <row r="453" spans="1:26" ht="12.75" customHeight="1" x14ac:dyDescent="0.2">
      <c r="A453" s="91"/>
      <c r="B453" s="91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</row>
    <row r="454" spans="1:26" ht="12.75" customHeight="1" x14ac:dyDescent="0.2">
      <c r="A454" s="91"/>
      <c r="B454" s="91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</row>
    <row r="455" spans="1:26" ht="12.75" customHeight="1" x14ac:dyDescent="0.2">
      <c r="A455" s="91"/>
      <c r="B455" s="91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</row>
    <row r="456" spans="1:26" ht="12.75" customHeight="1" x14ac:dyDescent="0.2">
      <c r="A456" s="91"/>
      <c r="B456" s="91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</row>
    <row r="457" spans="1:26" ht="12.75" customHeight="1" x14ac:dyDescent="0.2">
      <c r="A457" s="91"/>
      <c r="B457" s="91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</row>
    <row r="458" spans="1:26" ht="12.75" customHeight="1" x14ac:dyDescent="0.2">
      <c r="A458" s="91"/>
      <c r="B458" s="91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</row>
    <row r="459" spans="1:26" ht="12.75" customHeight="1" x14ac:dyDescent="0.2">
      <c r="A459" s="91"/>
      <c r="B459" s="91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</row>
    <row r="460" spans="1:26" ht="12.75" customHeight="1" x14ac:dyDescent="0.2">
      <c r="A460" s="91"/>
      <c r="B460" s="91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</row>
    <row r="461" spans="1:26" ht="12.75" customHeight="1" x14ac:dyDescent="0.2">
      <c r="A461" s="91"/>
      <c r="B461" s="91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</row>
    <row r="462" spans="1:26" ht="12.75" customHeight="1" x14ac:dyDescent="0.2">
      <c r="A462" s="91"/>
      <c r="B462" s="91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</row>
    <row r="463" spans="1:26" ht="12.75" customHeight="1" x14ac:dyDescent="0.2">
      <c r="A463" s="91"/>
      <c r="B463" s="91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</row>
    <row r="464" spans="1:26" ht="12.75" customHeight="1" x14ac:dyDescent="0.2">
      <c r="A464" s="91"/>
      <c r="B464" s="91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</row>
    <row r="465" spans="1:26" ht="12.75" customHeight="1" x14ac:dyDescent="0.2">
      <c r="A465" s="91"/>
      <c r="B465" s="91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</row>
    <row r="466" spans="1:26" ht="12.75" customHeight="1" x14ac:dyDescent="0.2">
      <c r="A466" s="91"/>
      <c r="B466" s="91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</row>
    <row r="467" spans="1:26" ht="12.75" customHeight="1" x14ac:dyDescent="0.2">
      <c r="A467" s="91"/>
      <c r="B467" s="91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</row>
    <row r="468" spans="1:26" ht="12.75" customHeight="1" x14ac:dyDescent="0.2">
      <c r="A468" s="91"/>
      <c r="B468" s="91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</row>
    <row r="469" spans="1:26" ht="12.75" customHeight="1" x14ac:dyDescent="0.2">
      <c r="A469" s="91"/>
      <c r="B469" s="91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</row>
    <row r="470" spans="1:26" ht="12.75" customHeight="1" x14ac:dyDescent="0.2">
      <c r="A470" s="91"/>
      <c r="B470" s="91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</row>
    <row r="471" spans="1:26" ht="12.75" customHeight="1" x14ac:dyDescent="0.2">
      <c r="A471" s="91"/>
      <c r="B471" s="91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</row>
    <row r="472" spans="1:26" ht="12.75" customHeight="1" x14ac:dyDescent="0.2">
      <c r="A472" s="91"/>
      <c r="B472" s="91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</row>
    <row r="473" spans="1:26" ht="12.75" customHeight="1" x14ac:dyDescent="0.2">
      <c r="A473" s="91"/>
      <c r="B473" s="91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</row>
    <row r="474" spans="1:26" ht="12.75" customHeight="1" x14ac:dyDescent="0.2">
      <c r="A474" s="91"/>
      <c r="B474" s="91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</row>
    <row r="475" spans="1:26" ht="12.75" customHeight="1" x14ac:dyDescent="0.2">
      <c r="A475" s="91"/>
      <c r="B475" s="91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</row>
    <row r="476" spans="1:26" ht="12.75" customHeight="1" x14ac:dyDescent="0.2">
      <c r="A476" s="91"/>
      <c r="B476" s="91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</row>
    <row r="477" spans="1:26" ht="12.75" customHeight="1" x14ac:dyDescent="0.2">
      <c r="A477" s="91"/>
      <c r="B477" s="91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</row>
    <row r="478" spans="1:26" ht="12.75" customHeight="1" x14ac:dyDescent="0.2">
      <c r="A478" s="91"/>
      <c r="B478" s="91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</row>
    <row r="479" spans="1:26" ht="12.75" customHeight="1" x14ac:dyDescent="0.2">
      <c r="A479" s="91"/>
      <c r="B479" s="91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</row>
    <row r="480" spans="1:26" ht="12.75" customHeight="1" x14ac:dyDescent="0.2">
      <c r="A480" s="91"/>
      <c r="B480" s="91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</row>
    <row r="481" spans="1:26" ht="12.75" customHeight="1" x14ac:dyDescent="0.2">
      <c r="A481" s="91"/>
      <c r="B481" s="91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</row>
    <row r="482" spans="1:26" ht="12.75" customHeight="1" x14ac:dyDescent="0.2">
      <c r="A482" s="91"/>
      <c r="B482" s="91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</row>
    <row r="483" spans="1:26" ht="12.75" customHeight="1" x14ac:dyDescent="0.2">
      <c r="A483" s="91"/>
      <c r="B483" s="91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</row>
    <row r="484" spans="1:26" ht="12.75" customHeight="1" x14ac:dyDescent="0.2">
      <c r="A484" s="91"/>
      <c r="B484" s="91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</row>
    <row r="485" spans="1:26" ht="12.75" customHeight="1" x14ac:dyDescent="0.2">
      <c r="A485" s="91"/>
      <c r="B485" s="91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</row>
    <row r="486" spans="1:26" ht="12.75" customHeight="1" x14ac:dyDescent="0.2">
      <c r="A486" s="91"/>
      <c r="B486" s="91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</row>
    <row r="487" spans="1:26" ht="12.75" customHeight="1" x14ac:dyDescent="0.2">
      <c r="A487" s="91"/>
      <c r="B487" s="91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</row>
    <row r="488" spans="1:26" ht="12.75" customHeight="1" x14ac:dyDescent="0.2">
      <c r="A488" s="91"/>
      <c r="B488" s="91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</row>
    <row r="489" spans="1:26" ht="12.75" customHeight="1" x14ac:dyDescent="0.2">
      <c r="A489" s="91"/>
      <c r="B489" s="91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</row>
    <row r="490" spans="1:26" ht="12.75" customHeight="1" x14ac:dyDescent="0.2">
      <c r="A490" s="91"/>
      <c r="B490" s="91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</row>
    <row r="491" spans="1:26" ht="12.75" customHeight="1" x14ac:dyDescent="0.2">
      <c r="A491" s="91"/>
      <c r="B491" s="91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</row>
    <row r="492" spans="1:26" ht="12.75" customHeight="1" x14ac:dyDescent="0.2">
      <c r="A492" s="91"/>
      <c r="B492" s="91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</row>
    <row r="493" spans="1:26" ht="12.75" customHeight="1" x14ac:dyDescent="0.2">
      <c r="A493" s="91"/>
      <c r="B493" s="91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</row>
    <row r="494" spans="1:26" ht="12.75" customHeight="1" x14ac:dyDescent="0.2">
      <c r="A494" s="91"/>
      <c r="B494" s="91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</row>
    <row r="495" spans="1:26" ht="12.75" customHeight="1" x14ac:dyDescent="0.2">
      <c r="A495" s="91"/>
      <c r="B495" s="91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</row>
    <row r="496" spans="1:26" ht="12.75" customHeight="1" x14ac:dyDescent="0.2">
      <c r="A496" s="91"/>
      <c r="B496" s="91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</row>
    <row r="497" spans="1:26" ht="12.75" customHeight="1" x14ac:dyDescent="0.2">
      <c r="A497" s="91"/>
      <c r="B497" s="91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</row>
    <row r="498" spans="1:26" ht="12.75" customHeight="1" x14ac:dyDescent="0.2">
      <c r="A498" s="91"/>
      <c r="B498" s="91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</row>
    <row r="499" spans="1:26" ht="12.75" customHeight="1" x14ac:dyDescent="0.2">
      <c r="A499" s="91"/>
      <c r="B499" s="91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</row>
    <row r="500" spans="1:26" ht="12.75" customHeight="1" x14ac:dyDescent="0.2">
      <c r="A500" s="91"/>
      <c r="B500" s="91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</row>
    <row r="501" spans="1:26" ht="12.75" customHeight="1" x14ac:dyDescent="0.2">
      <c r="A501" s="91"/>
      <c r="B501" s="91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</row>
    <row r="502" spans="1:26" ht="12.75" customHeight="1" x14ac:dyDescent="0.2">
      <c r="A502" s="91"/>
      <c r="B502" s="91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</row>
    <row r="503" spans="1:26" ht="12.75" customHeight="1" x14ac:dyDescent="0.2">
      <c r="A503" s="91"/>
      <c r="B503" s="91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</row>
    <row r="504" spans="1:26" ht="12.75" customHeight="1" x14ac:dyDescent="0.2">
      <c r="A504" s="91"/>
      <c r="B504" s="91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</row>
    <row r="505" spans="1:26" ht="12.75" customHeight="1" x14ac:dyDescent="0.2">
      <c r="A505" s="91"/>
      <c r="B505" s="91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</row>
    <row r="506" spans="1:26" ht="12.75" customHeight="1" x14ac:dyDescent="0.2">
      <c r="A506" s="91"/>
      <c r="B506" s="91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</row>
    <row r="507" spans="1:26" ht="12.75" customHeight="1" x14ac:dyDescent="0.2">
      <c r="A507" s="91"/>
      <c r="B507" s="91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</row>
    <row r="508" spans="1:26" ht="12.75" customHeight="1" x14ac:dyDescent="0.2">
      <c r="A508" s="91"/>
      <c r="B508" s="91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</row>
    <row r="509" spans="1:26" ht="12.75" customHeight="1" x14ac:dyDescent="0.2">
      <c r="A509" s="91"/>
      <c r="B509" s="91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</row>
    <row r="510" spans="1:26" ht="12.75" customHeight="1" x14ac:dyDescent="0.2">
      <c r="A510" s="91"/>
      <c r="B510" s="91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</row>
    <row r="511" spans="1:26" ht="12.75" customHeight="1" x14ac:dyDescent="0.2">
      <c r="A511" s="91"/>
      <c r="B511" s="91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</row>
    <row r="512" spans="1:26" ht="12.75" customHeight="1" x14ac:dyDescent="0.2">
      <c r="A512" s="91"/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</row>
    <row r="513" spans="1:26" ht="12.75" customHeight="1" x14ac:dyDescent="0.2">
      <c r="A513" s="91"/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</row>
    <row r="514" spans="1:26" ht="12.75" customHeight="1" x14ac:dyDescent="0.2">
      <c r="A514" s="91"/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</row>
    <row r="515" spans="1:26" ht="12.75" customHeight="1" x14ac:dyDescent="0.2">
      <c r="A515" s="91"/>
      <c r="B515" s="91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</row>
    <row r="516" spans="1:26" ht="12.75" customHeight="1" x14ac:dyDescent="0.2">
      <c r="A516" s="91"/>
      <c r="B516" s="91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</row>
    <row r="517" spans="1:26" ht="12.75" customHeight="1" x14ac:dyDescent="0.2">
      <c r="A517" s="91"/>
      <c r="B517" s="91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</row>
    <row r="518" spans="1:26" ht="12.75" customHeight="1" x14ac:dyDescent="0.2">
      <c r="A518" s="91"/>
      <c r="B518" s="91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</row>
    <row r="519" spans="1:26" ht="12.75" customHeight="1" x14ac:dyDescent="0.2">
      <c r="A519" s="91"/>
      <c r="B519" s="91"/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</row>
    <row r="520" spans="1:26" ht="12.75" customHeight="1" x14ac:dyDescent="0.2">
      <c r="A520" s="91"/>
      <c r="B520" s="91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</row>
    <row r="521" spans="1:26" ht="12.75" customHeight="1" x14ac:dyDescent="0.2">
      <c r="A521" s="91"/>
      <c r="B521" s="91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</row>
    <row r="522" spans="1:26" ht="12.75" customHeight="1" x14ac:dyDescent="0.2">
      <c r="A522" s="91"/>
      <c r="B522" s="91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</row>
    <row r="523" spans="1:26" ht="12.75" customHeight="1" x14ac:dyDescent="0.2">
      <c r="A523" s="91"/>
      <c r="B523" s="91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</row>
    <row r="524" spans="1:26" ht="12.75" customHeight="1" x14ac:dyDescent="0.2">
      <c r="A524" s="91"/>
      <c r="B524" s="91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</row>
    <row r="525" spans="1:26" ht="12.75" customHeight="1" x14ac:dyDescent="0.2">
      <c r="A525" s="91"/>
      <c r="B525" s="91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</row>
    <row r="526" spans="1:26" ht="12.75" customHeight="1" x14ac:dyDescent="0.2">
      <c r="A526" s="91"/>
      <c r="B526" s="91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</row>
    <row r="527" spans="1:26" ht="12.75" customHeight="1" x14ac:dyDescent="0.2">
      <c r="A527" s="91"/>
      <c r="B527" s="91"/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</row>
    <row r="528" spans="1:26" ht="12.75" customHeight="1" x14ac:dyDescent="0.2">
      <c r="A528" s="91"/>
      <c r="B528" s="91"/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</row>
    <row r="529" spans="1:26" ht="12.75" customHeight="1" x14ac:dyDescent="0.2">
      <c r="A529" s="91"/>
      <c r="B529" s="91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</row>
    <row r="530" spans="1:26" ht="12.75" customHeight="1" x14ac:dyDescent="0.2">
      <c r="A530" s="91"/>
      <c r="B530" s="91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</row>
    <row r="531" spans="1:26" ht="12.75" customHeight="1" x14ac:dyDescent="0.2">
      <c r="A531" s="91"/>
      <c r="B531" s="91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</row>
    <row r="532" spans="1:26" ht="12.75" customHeight="1" x14ac:dyDescent="0.2">
      <c r="A532" s="91"/>
      <c r="B532" s="91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</row>
    <row r="533" spans="1:26" ht="12.75" customHeight="1" x14ac:dyDescent="0.2">
      <c r="A533" s="91"/>
      <c r="B533" s="91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</row>
    <row r="534" spans="1:26" ht="12.75" customHeight="1" x14ac:dyDescent="0.2">
      <c r="A534" s="91"/>
      <c r="B534" s="91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</row>
    <row r="535" spans="1:26" ht="12.75" customHeight="1" x14ac:dyDescent="0.2">
      <c r="A535" s="91"/>
      <c r="B535" s="91"/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</row>
    <row r="536" spans="1:26" ht="12.75" customHeight="1" x14ac:dyDescent="0.2">
      <c r="A536" s="91"/>
      <c r="B536" s="91"/>
      <c r="C536" s="91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</row>
    <row r="537" spans="1:26" ht="12.75" customHeight="1" x14ac:dyDescent="0.2">
      <c r="A537" s="91"/>
      <c r="B537" s="91"/>
      <c r="C537" s="91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</row>
    <row r="538" spans="1:26" ht="12.75" customHeight="1" x14ac:dyDescent="0.2">
      <c r="A538" s="91"/>
      <c r="B538" s="91"/>
      <c r="C538" s="91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</row>
    <row r="539" spans="1:26" ht="12.75" customHeight="1" x14ac:dyDescent="0.2">
      <c r="A539" s="91"/>
      <c r="B539" s="91"/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</row>
    <row r="540" spans="1:26" ht="12.75" customHeight="1" x14ac:dyDescent="0.2">
      <c r="A540" s="91"/>
      <c r="B540" s="91"/>
      <c r="C540" s="91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</row>
    <row r="541" spans="1:26" ht="12.75" customHeight="1" x14ac:dyDescent="0.2">
      <c r="A541" s="91"/>
      <c r="B541" s="91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</row>
    <row r="542" spans="1:26" ht="12.75" customHeight="1" x14ac:dyDescent="0.2">
      <c r="A542" s="91"/>
      <c r="B542" s="91"/>
      <c r="C542" s="91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</row>
    <row r="543" spans="1:26" ht="12.75" customHeight="1" x14ac:dyDescent="0.2">
      <c r="A543" s="91"/>
      <c r="B543" s="91"/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</row>
    <row r="544" spans="1:26" ht="12.75" customHeight="1" x14ac:dyDescent="0.2">
      <c r="A544" s="91"/>
      <c r="B544" s="91"/>
      <c r="C544" s="91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</row>
    <row r="545" spans="1:26" ht="12.75" customHeight="1" x14ac:dyDescent="0.2">
      <c r="A545" s="91"/>
      <c r="B545" s="91"/>
      <c r="C545" s="91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</row>
    <row r="546" spans="1:26" ht="12.75" customHeight="1" x14ac:dyDescent="0.2">
      <c r="A546" s="91"/>
      <c r="B546" s="91"/>
      <c r="C546" s="91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</row>
    <row r="547" spans="1:26" ht="12.75" customHeight="1" x14ac:dyDescent="0.2">
      <c r="A547" s="91"/>
      <c r="B547" s="91"/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</row>
    <row r="548" spans="1:26" ht="12.75" customHeight="1" x14ac:dyDescent="0.2">
      <c r="A548" s="91"/>
      <c r="B548" s="91"/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</row>
    <row r="549" spans="1:26" ht="12.75" customHeight="1" x14ac:dyDescent="0.2">
      <c r="A549" s="91"/>
      <c r="B549" s="91"/>
      <c r="C549" s="91"/>
      <c r="D549" s="91"/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</row>
    <row r="550" spans="1:26" ht="12.75" customHeight="1" x14ac:dyDescent="0.2">
      <c r="A550" s="91"/>
      <c r="B550" s="91"/>
      <c r="C550" s="91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</row>
    <row r="551" spans="1:26" ht="12.75" customHeight="1" x14ac:dyDescent="0.2">
      <c r="A551" s="91"/>
      <c r="B551" s="91"/>
      <c r="C551" s="91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</row>
    <row r="552" spans="1:26" ht="12.75" customHeight="1" x14ac:dyDescent="0.2">
      <c r="A552" s="91"/>
      <c r="B552" s="91"/>
      <c r="C552" s="91"/>
      <c r="D552" s="91"/>
      <c r="E552" s="91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</row>
    <row r="553" spans="1:26" ht="12.75" customHeight="1" x14ac:dyDescent="0.2">
      <c r="A553" s="91"/>
      <c r="B553" s="91"/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</row>
    <row r="554" spans="1:26" ht="12.75" customHeight="1" x14ac:dyDescent="0.2">
      <c r="A554" s="91"/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</row>
    <row r="555" spans="1:26" ht="12.75" customHeight="1" x14ac:dyDescent="0.2">
      <c r="A555" s="91"/>
      <c r="B555" s="91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</row>
    <row r="556" spans="1:26" ht="12.75" customHeight="1" x14ac:dyDescent="0.2">
      <c r="A556" s="91"/>
      <c r="B556" s="91"/>
      <c r="C556" s="91"/>
      <c r="D556" s="91"/>
      <c r="E556" s="91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</row>
    <row r="557" spans="1:26" ht="12.75" customHeight="1" x14ac:dyDescent="0.2">
      <c r="A557" s="91"/>
      <c r="B557" s="91"/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</row>
    <row r="558" spans="1:26" ht="12.75" customHeight="1" x14ac:dyDescent="0.2">
      <c r="A558" s="91"/>
      <c r="B558" s="91"/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</row>
    <row r="559" spans="1:26" ht="12.75" customHeight="1" x14ac:dyDescent="0.2">
      <c r="A559" s="91"/>
      <c r="B559" s="91"/>
      <c r="C559" s="91"/>
      <c r="D559" s="91"/>
      <c r="E559" s="91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</row>
    <row r="560" spans="1:26" ht="12.75" customHeight="1" x14ac:dyDescent="0.2">
      <c r="A560" s="91"/>
      <c r="B560" s="91"/>
      <c r="C560" s="91"/>
      <c r="D560" s="91"/>
      <c r="E560" s="91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</row>
    <row r="561" spans="1:26" ht="12.75" customHeight="1" x14ac:dyDescent="0.2">
      <c r="A561" s="91"/>
      <c r="B561" s="91"/>
      <c r="C561" s="91"/>
      <c r="D561" s="91"/>
      <c r="E561" s="91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</row>
    <row r="562" spans="1:26" ht="12.75" customHeight="1" x14ac:dyDescent="0.2">
      <c r="A562" s="91"/>
      <c r="B562" s="91"/>
      <c r="C562" s="91"/>
      <c r="D562" s="91"/>
      <c r="E562" s="91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</row>
    <row r="563" spans="1:26" ht="12.75" customHeight="1" x14ac:dyDescent="0.2">
      <c r="A563" s="91"/>
      <c r="B563" s="91"/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</row>
    <row r="564" spans="1:26" ht="12.75" customHeight="1" x14ac:dyDescent="0.2">
      <c r="A564" s="91"/>
      <c r="B564" s="91"/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</row>
    <row r="565" spans="1:26" ht="12.75" customHeight="1" x14ac:dyDescent="0.2">
      <c r="A565" s="91"/>
      <c r="B565" s="91"/>
      <c r="C565" s="91"/>
      <c r="D565" s="91"/>
      <c r="E565" s="91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</row>
    <row r="566" spans="1:26" ht="12.75" customHeight="1" x14ac:dyDescent="0.2">
      <c r="A566" s="91"/>
      <c r="B566" s="91"/>
      <c r="C566" s="91"/>
      <c r="D566" s="91"/>
      <c r="E566" s="91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</row>
    <row r="567" spans="1:26" ht="12.75" customHeight="1" x14ac:dyDescent="0.2">
      <c r="A567" s="91"/>
      <c r="B567" s="91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</row>
    <row r="568" spans="1:26" ht="12.75" customHeight="1" x14ac:dyDescent="0.2">
      <c r="A568" s="91"/>
      <c r="B568" s="91"/>
      <c r="C568" s="91"/>
      <c r="D568" s="91"/>
      <c r="E568" s="91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</row>
    <row r="569" spans="1:26" ht="12.75" customHeight="1" x14ac:dyDescent="0.2">
      <c r="A569" s="91"/>
      <c r="B569" s="91"/>
      <c r="C569" s="91"/>
      <c r="D569" s="91"/>
      <c r="E569" s="91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</row>
    <row r="570" spans="1:26" ht="12.75" customHeight="1" x14ac:dyDescent="0.2">
      <c r="A570" s="91"/>
      <c r="B570" s="91"/>
      <c r="C570" s="91"/>
      <c r="D570" s="91"/>
      <c r="E570" s="91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</row>
    <row r="571" spans="1:26" ht="12.75" customHeight="1" x14ac:dyDescent="0.2">
      <c r="A571" s="91"/>
      <c r="B571" s="91"/>
      <c r="C571" s="91"/>
      <c r="D571" s="91"/>
      <c r="E571" s="91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</row>
    <row r="572" spans="1:26" ht="12.75" customHeight="1" x14ac:dyDescent="0.2">
      <c r="A572" s="91"/>
      <c r="B572" s="91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</row>
    <row r="573" spans="1:26" ht="12.75" customHeight="1" x14ac:dyDescent="0.2">
      <c r="A573" s="91"/>
      <c r="B573" s="91"/>
      <c r="C573" s="91"/>
      <c r="D573" s="91"/>
      <c r="E573" s="91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</row>
    <row r="574" spans="1:26" ht="12.75" customHeight="1" x14ac:dyDescent="0.2">
      <c r="A574" s="91"/>
      <c r="B574" s="91"/>
      <c r="C574" s="91"/>
      <c r="D574" s="91"/>
      <c r="E574" s="91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</row>
    <row r="575" spans="1:26" ht="12.75" customHeight="1" x14ac:dyDescent="0.2">
      <c r="A575" s="91"/>
      <c r="B575" s="91"/>
      <c r="C575" s="91"/>
      <c r="D575" s="91"/>
      <c r="E575" s="91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</row>
    <row r="576" spans="1:26" ht="12.75" customHeight="1" x14ac:dyDescent="0.2">
      <c r="A576" s="91"/>
      <c r="B576" s="91"/>
      <c r="C576" s="91"/>
      <c r="D576" s="91"/>
      <c r="E576" s="91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</row>
    <row r="577" spans="1:26" ht="12.75" customHeight="1" x14ac:dyDescent="0.2">
      <c r="A577" s="91"/>
      <c r="B577" s="91"/>
      <c r="C577" s="91"/>
      <c r="D577" s="91"/>
      <c r="E577" s="91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</row>
    <row r="578" spans="1:26" ht="12.75" customHeight="1" x14ac:dyDescent="0.2">
      <c r="A578" s="91"/>
      <c r="B578" s="91"/>
      <c r="C578" s="91"/>
      <c r="D578" s="91"/>
      <c r="E578" s="91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</row>
    <row r="579" spans="1:26" ht="12.75" customHeight="1" x14ac:dyDescent="0.2">
      <c r="A579" s="91"/>
      <c r="B579" s="91"/>
      <c r="C579" s="91"/>
      <c r="D579" s="91"/>
      <c r="E579" s="91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</row>
    <row r="580" spans="1:26" ht="12.75" customHeight="1" x14ac:dyDescent="0.2">
      <c r="A580" s="91"/>
      <c r="B580" s="91"/>
      <c r="C580" s="91"/>
      <c r="D580" s="91"/>
      <c r="E580" s="91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</row>
    <row r="581" spans="1:26" ht="12.75" customHeight="1" x14ac:dyDescent="0.2">
      <c r="A581" s="91"/>
      <c r="B581" s="91"/>
      <c r="C581" s="91"/>
      <c r="D581" s="91"/>
      <c r="E581" s="91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</row>
    <row r="582" spans="1:26" ht="12.75" customHeight="1" x14ac:dyDescent="0.2">
      <c r="A582" s="91"/>
      <c r="B582" s="91"/>
      <c r="C582" s="91"/>
      <c r="D582" s="91"/>
      <c r="E582" s="91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</row>
    <row r="583" spans="1:26" ht="12.75" customHeight="1" x14ac:dyDescent="0.2">
      <c r="A583" s="91"/>
      <c r="B583" s="91"/>
      <c r="C583" s="91"/>
      <c r="D583" s="91"/>
      <c r="E583" s="91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</row>
    <row r="584" spans="1:26" ht="12.75" customHeight="1" x14ac:dyDescent="0.2">
      <c r="A584" s="91"/>
      <c r="B584" s="91"/>
      <c r="C584" s="91"/>
      <c r="D584" s="91"/>
      <c r="E584" s="91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</row>
    <row r="585" spans="1:26" ht="12.75" customHeight="1" x14ac:dyDescent="0.2">
      <c r="A585" s="91"/>
      <c r="B585" s="91"/>
      <c r="C585" s="91"/>
      <c r="D585" s="91"/>
      <c r="E585" s="91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</row>
    <row r="586" spans="1:26" ht="12.75" customHeight="1" x14ac:dyDescent="0.2">
      <c r="A586" s="91"/>
      <c r="B586" s="91"/>
      <c r="C586" s="91"/>
      <c r="D586" s="91"/>
      <c r="E586" s="91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</row>
    <row r="587" spans="1:26" ht="12.75" customHeight="1" x14ac:dyDescent="0.2">
      <c r="A587" s="91"/>
      <c r="B587" s="91"/>
      <c r="C587" s="91"/>
      <c r="D587" s="91"/>
      <c r="E587" s="91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</row>
    <row r="588" spans="1:26" ht="12.75" customHeight="1" x14ac:dyDescent="0.2">
      <c r="A588" s="91"/>
      <c r="B588" s="91"/>
      <c r="C588" s="91"/>
      <c r="D588" s="91"/>
      <c r="E588" s="91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</row>
    <row r="589" spans="1:26" ht="12.75" customHeight="1" x14ac:dyDescent="0.2">
      <c r="A589" s="91"/>
      <c r="B589" s="91"/>
      <c r="C589" s="91"/>
      <c r="D589" s="91"/>
      <c r="E589" s="91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</row>
    <row r="590" spans="1:26" ht="12.75" customHeight="1" x14ac:dyDescent="0.2">
      <c r="A590" s="91"/>
      <c r="B590" s="91"/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</row>
    <row r="591" spans="1:26" ht="12.75" customHeight="1" x14ac:dyDescent="0.2">
      <c r="A591" s="91"/>
      <c r="B591" s="91"/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</row>
    <row r="592" spans="1:26" ht="12.75" customHeight="1" x14ac:dyDescent="0.2">
      <c r="A592" s="91"/>
      <c r="B592" s="91"/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</row>
    <row r="593" spans="1:26" ht="12.75" customHeight="1" x14ac:dyDescent="0.2">
      <c r="A593" s="91"/>
      <c r="B593" s="91"/>
      <c r="C593" s="91"/>
      <c r="D593" s="91"/>
      <c r="E593" s="91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</row>
    <row r="594" spans="1:26" ht="12.75" customHeight="1" x14ac:dyDescent="0.2">
      <c r="A594" s="91"/>
      <c r="B594" s="91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</row>
    <row r="595" spans="1:26" ht="12.75" customHeight="1" x14ac:dyDescent="0.2">
      <c r="A595" s="91"/>
      <c r="B595" s="91"/>
      <c r="C595" s="91"/>
      <c r="D595" s="91"/>
      <c r="E595" s="91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</row>
    <row r="596" spans="1:26" ht="12.75" customHeight="1" x14ac:dyDescent="0.2">
      <c r="A596" s="91"/>
      <c r="B596" s="91"/>
      <c r="C596" s="91"/>
      <c r="D596" s="91"/>
      <c r="E596" s="91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</row>
    <row r="597" spans="1:26" ht="12.75" customHeight="1" x14ac:dyDescent="0.2">
      <c r="A597" s="91"/>
      <c r="B597" s="91"/>
      <c r="C597" s="91"/>
      <c r="D597" s="91"/>
      <c r="E597" s="91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</row>
    <row r="598" spans="1:26" ht="12.75" customHeight="1" x14ac:dyDescent="0.2">
      <c r="A598" s="91"/>
      <c r="B598" s="91"/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</row>
    <row r="599" spans="1:26" ht="12.75" customHeight="1" x14ac:dyDescent="0.2">
      <c r="A599" s="91"/>
      <c r="B599" s="91"/>
      <c r="C599" s="91"/>
      <c r="D599" s="91"/>
      <c r="E599" s="91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</row>
    <row r="600" spans="1:26" ht="12.75" customHeight="1" x14ac:dyDescent="0.2">
      <c r="A600" s="91"/>
      <c r="B600" s="91"/>
      <c r="C600" s="91"/>
      <c r="D600" s="91"/>
      <c r="E600" s="91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</row>
    <row r="601" spans="1:26" ht="12.75" customHeight="1" x14ac:dyDescent="0.2">
      <c r="A601" s="91"/>
      <c r="B601" s="91"/>
      <c r="C601" s="91"/>
      <c r="D601" s="91"/>
      <c r="E601" s="91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</row>
    <row r="602" spans="1:26" ht="12.75" customHeight="1" x14ac:dyDescent="0.2">
      <c r="A602" s="91"/>
      <c r="B602" s="91"/>
      <c r="C602" s="91"/>
      <c r="D602" s="91"/>
      <c r="E602" s="91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</row>
    <row r="603" spans="1:26" ht="12.75" customHeight="1" x14ac:dyDescent="0.2">
      <c r="A603" s="91"/>
      <c r="B603" s="91"/>
      <c r="C603" s="91"/>
      <c r="D603" s="91"/>
      <c r="E603" s="91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</row>
    <row r="604" spans="1:26" ht="12.75" customHeight="1" x14ac:dyDescent="0.2">
      <c r="A604" s="91"/>
      <c r="B604" s="91"/>
      <c r="C604" s="91"/>
      <c r="D604" s="91"/>
      <c r="E604" s="91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</row>
    <row r="605" spans="1:26" ht="12.75" customHeight="1" x14ac:dyDescent="0.2">
      <c r="A605" s="91"/>
      <c r="B605" s="91"/>
      <c r="C605" s="91"/>
      <c r="D605" s="91"/>
      <c r="E605" s="91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</row>
    <row r="606" spans="1:26" ht="12.75" customHeight="1" x14ac:dyDescent="0.2">
      <c r="A606" s="91"/>
      <c r="B606" s="91"/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</row>
    <row r="607" spans="1:26" ht="12.75" customHeight="1" x14ac:dyDescent="0.2">
      <c r="A607" s="91"/>
      <c r="B607" s="91"/>
      <c r="C607" s="91"/>
      <c r="D607" s="91"/>
      <c r="E607" s="91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</row>
    <row r="608" spans="1:26" ht="12.75" customHeight="1" x14ac:dyDescent="0.2">
      <c r="A608" s="91"/>
      <c r="B608" s="91"/>
      <c r="C608" s="91"/>
      <c r="D608" s="91"/>
      <c r="E608" s="91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</row>
    <row r="609" spans="1:26" ht="12.75" customHeight="1" x14ac:dyDescent="0.2">
      <c r="A609" s="91"/>
      <c r="B609" s="91"/>
      <c r="C609" s="91"/>
      <c r="D609" s="91"/>
      <c r="E609" s="91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</row>
    <row r="610" spans="1:26" ht="12.75" customHeight="1" x14ac:dyDescent="0.2">
      <c r="A610" s="91"/>
      <c r="B610" s="91"/>
      <c r="C610" s="91"/>
      <c r="D610" s="91"/>
      <c r="E610" s="91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</row>
    <row r="611" spans="1:26" ht="12.75" customHeight="1" x14ac:dyDescent="0.2">
      <c r="A611" s="91"/>
      <c r="B611" s="91"/>
      <c r="C611" s="91"/>
      <c r="D611" s="91"/>
      <c r="E611" s="91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</row>
    <row r="612" spans="1:26" ht="12.75" customHeight="1" x14ac:dyDescent="0.2">
      <c r="A612" s="91"/>
      <c r="B612" s="91"/>
      <c r="C612" s="91"/>
      <c r="D612" s="91"/>
      <c r="E612" s="91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</row>
    <row r="613" spans="1:26" ht="12.75" customHeight="1" x14ac:dyDescent="0.2">
      <c r="A613" s="91"/>
      <c r="B613" s="91"/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</row>
    <row r="614" spans="1:26" ht="12.75" customHeight="1" x14ac:dyDescent="0.2">
      <c r="A614" s="91"/>
      <c r="B614" s="91"/>
      <c r="C614" s="91"/>
      <c r="D614" s="91"/>
      <c r="E614" s="91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</row>
    <row r="615" spans="1:26" ht="12.75" customHeight="1" x14ac:dyDescent="0.2">
      <c r="A615" s="91"/>
      <c r="B615" s="91"/>
      <c r="C615" s="91"/>
      <c r="D615" s="91"/>
      <c r="E615" s="91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</row>
    <row r="616" spans="1:26" ht="12.75" customHeight="1" x14ac:dyDescent="0.2">
      <c r="A616" s="91"/>
      <c r="B616" s="91"/>
      <c r="C616" s="91"/>
      <c r="D616" s="91"/>
      <c r="E616" s="91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</row>
    <row r="617" spans="1:26" ht="12.75" customHeight="1" x14ac:dyDescent="0.2">
      <c r="A617" s="91"/>
      <c r="B617" s="91"/>
      <c r="C617" s="91"/>
      <c r="D617" s="91"/>
      <c r="E617" s="91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</row>
    <row r="618" spans="1:26" ht="12.75" customHeight="1" x14ac:dyDescent="0.2">
      <c r="A618" s="91"/>
      <c r="B618" s="91"/>
      <c r="C618" s="91"/>
      <c r="D618" s="91"/>
      <c r="E618" s="91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</row>
    <row r="619" spans="1:26" ht="12.75" customHeight="1" x14ac:dyDescent="0.2">
      <c r="A619" s="91"/>
      <c r="B619" s="91"/>
      <c r="C619" s="91"/>
      <c r="D619" s="91"/>
      <c r="E619" s="91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</row>
    <row r="620" spans="1:26" ht="12.75" customHeight="1" x14ac:dyDescent="0.2">
      <c r="A620" s="91"/>
      <c r="B620" s="91"/>
      <c r="C620" s="91"/>
      <c r="D620" s="91"/>
      <c r="E620" s="91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</row>
    <row r="621" spans="1:26" ht="12.75" customHeight="1" x14ac:dyDescent="0.2">
      <c r="A621" s="91"/>
      <c r="B621" s="91"/>
      <c r="C621" s="91"/>
      <c r="D621" s="91"/>
      <c r="E621" s="91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</row>
    <row r="622" spans="1:26" ht="12.75" customHeight="1" x14ac:dyDescent="0.2">
      <c r="A622" s="91"/>
      <c r="B622" s="91"/>
      <c r="C622" s="91"/>
      <c r="D622" s="91"/>
      <c r="E622" s="91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</row>
    <row r="623" spans="1:26" ht="12.75" customHeight="1" x14ac:dyDescent="0.2">
      <c r="A623" s="91"/>
      <c r="B623" s="91"/>
      <c r="C623" s="91"/>
      <c r="D623" s="91"/>
      <c r="E623" s="91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</row>
    <row r="624" spans="1:26" ht="12.75" customHeight="1" x14ac:dyDescent="0.2">
      <c r="A624" s="91"/>
      <c r="B624" s="91"/>
      <c r="C624" s="91"/>
      <c r="D624" s="91"/>
      <c r="E624" s="91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</row>
    <row r="625" spans="1:26" ht="12.75" customHeight="1" x14ac:dyDescent="0.2">
      <c r="A625" s="91"/>
      <c r="B625" s="91"/>
      <c r="C625" s="91"/>
      <c r="D625" s="91"/>
      <c r="E625" s="91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</row>
    <row r="626" spans="1:26" ht="12.75" customHeight="1" x14ac:dyDescent="0.2">
      <c r="A626" s="91"/>
      <c r="B626" s="91"/>
      <c r="C626" s="91"/>
      <c r="D626" s="91"/>
      <c r="E626" s="91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</row>
    <row r="627" spans="1:26" ht="12.75" customHeight="1" x14ac:dyDescent="0.2">
      <c r="A627" s="91"/>
      <c r="B627" s="91"/>
      <c r="C627" s="91"/>
      <c r="D627" s="91"/>
      <c r="E627" s="91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</row>
    <row r="628" spans="1:26" ht="12.75" customHeight="1" x14ac:dyDescent="0.2">
      <c r="A628" s="91"/>
      <c r="B628" s="91"/>
      <c r="C628" s="91"/>
      <c r="D628" s="91"/>
      <c r="E628" s="91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</row>
    <row r="629" spans="1:26" ht="12.75" customHeight="1" x14ac:dyDescent="0.2">
      <c r="A629" s="91"/>
      <c r="B629" s="91"/>
      <c r="C629" s="91"/>
      <c r="D629" s="91"/>
      <c r="E629" s="91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</row>
    <row r="630" spans="1:26" ht="12.75" customHeight="1" x14ac:dyDescent="0.2">
      <c r="A630" s="91"/>
      <c r="B630" s="91"/>
      <c r="C630" s="91"/>
      <c r="D630" s="91"/>
      <c r="E630" s="91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</row>
    <row r="631" spans="1:26" ht="12.75" customHeight="1" x14ac:dyDescent="0.2">
      <c r="A631" s="91"/>
      <c r="B631" s="91"/>
      <c r="C631" s="91"/>
      <c r="D631" s="91"/>
      <c r="E631" s="91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</row>
    <row r="632" spans="1:26" ht="12.75" customHeight="1" x14ac:dyDescent="0.2">
      <c r="A632" s="91"/>
      <c r="B632" s="91"/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</row>
    <row r="633" spans="1:26" ht="12.75" customHeight="1" x14ac:dyDescent="0.2">
      <c r="A633" s="91"/>
      <c r="B633" s="91"/>
      <c r="C633" s="91"/>
      <c r="D633" s="91"/>
      <c r="E633" s="91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</row>
    <row r="634" spans="1:26" ht="12.75" customHeight="1" x14ac:dyDescent="0.2">
      <c r="A634" s="91"/>
      <c r="B634" s="91"/>
      <c r="C634" s="91"/>
      <c r="D634" s="91"/>
      <c r="E634" s="91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</row>
    <row r="635" spans="1:26" ht="12.75" customHeight="1" x14ac:dyDescent="0.2">
      <c r="A635" s="91"/>
      <c r="B635" s="91"/>
      <c r="C635" s="91"/>
      <c r="D635" s="91"/>
      <c r="E635" s="91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</row>
    <row r="636" spans="1:26" ht="12.75" customHeight="1" x14ac:dyDescent="0.2">
      <c r="A636" s="91"/>
      <c r="B636" s="91"/>
      <c r="C636" s="91"/>
      <c r="D636" s="91"/>
      <c r="E636" s="91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</row>
    <row r="637" spans="1:26" ht="12.75" customHeight="1" x14ac:dyDescent="0.2">
      <c r="A637" s="91"/>
      <c r="B637" s="91"/>
      <c r="C637" s="91"/>
      <c r="D637" s="91"/>
      <c r="E637" s="91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</row>
    <row r="638" spans="1:26" ht="12.75" customHeight="1" x14ac:dyDescent="0.2">
      <c r="A638" s="91"/>
      <c r="B638" s="91"/>
      <c r="C638" s="91"/>
      <c r="D638" s="91"/>
      <c r="E638" s="91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</row>
    <row r="639" spans="1:26" ht="12.75" customHeight="1" x14ac:dyDescent="0.2">
      <c r="A639" s="91"/>
      <c r="B639" s="91"/>
      <c r="C639" s="91"/>
      <c r="D639" s="91"/>
      <c r="E639" s="91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</row>
    <row r="640" spans="1:26" ht="12.75" customHeight="1" x14ac:dyDescent="0.2">
      <c r="A640" s="91"/>
      <c r="B640" s="91"/>
      <c r="C640" s="91"/>
      <c r="D640" s="91"/>
      <c r="E640" s="91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</row>
    <row r="641" spans="1:26" ht="12.75" customHeight="1" x14ac:dyDescent="0.2">
      <c r="A641" s="91"/>
      <c r="B641" s="91"/>
      <c r="C641" s="91"/>
      <c r="D641" s="91"/>
      <c r="E641" s="91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</row>
    <row r="642" spans="1:26" ht="12.75" customHeight="1" x14ac:dyDescent="0.2">
      <c r="A642" s="91"/>
      <c r="B642" s="91"/>
      <c r="C642" s="91"/>
      <c r="D642" s="91"/>
      <c r="E642" s="91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</row>
    <row r="643" spans="1:26" ht="12.75" customHeight="1" x14ac:dyDescent="0.2">
      <c r="A643" s="91"/>
      <c r="B643" s="91"/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</row>
    <row r="644" spans="1:26" ht="12.75" customHeight="1" x14ac:dyDescent="0.2">
      <c r="A644" s="91"/>
      <c r="B644" s="91"/>
      <c r="C644" s="91"/>
      <c r="D644" s="91"/>
      <c r="E644" s="91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</row>
    <row r="645" spans="1:26" ht="12.75" customHeight="1" x14ac:dyDescent="0.2">
      <c r="A645" s="91"/>
      <c r="B645" s="91"/>
      <c r="C645" s="91"/>
      <c r="D645" s="91"/>
      <c r="E645" s="91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</row>
    <row r="646" spans="1:26" ht="12.75" customHeight="1" x14ac:dyDescent="0.2">
      <c r="A646" s="91"/>
      <c r="B646" s="91"/>
      <c r="C646" s="91"/>
      <c r="D646" s="91"/>
      <c r="E646" s="91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</row>
    <row r="647" spans="1:26" ht="12.75" customHeight="1" x14ac:dyDescent="0.2">
      <c r="A647" s="91"/>
      <c r="B647" s="91"/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</row>
    <row r="648" spans="1:26" ht="12.75" customHeight="1" x14ac:dyDescent="0.2">
      <c r="A648" s="91"/>
      <c r="B648" s="91"/>
      <c r="C648" s="91"/>
      <c r="D648" s="91"/>
      <c r="E648" s="91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</row>
    <row r="649" spans="1:26" ht="12.75" customHeight="1" x14ac:dyDescent="0.2">
      <c r="A649" s="91"/>
      <c r="B649" s="91"/>
      <c r="C649" s="91"/>
      <c r="D649" s="91"/>
      <c r="E649" s="91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</row>
    <row r="650" spans="1:26" ht="12.75" customHeight="1" x14ac:dyDescent="0.2">
      <c r="A650" s="91"/>
      <c r="B650" s="91"/>
      <c r="C650" s="91"/>
      <c r="D650" s="91"/>
      <c r="E650" s="91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</row>
    <row r="651" spans="1:26" ht="12.75" customHeight="1" x14ac:dyDescent="0.2">
      <c r="A651" s="91"/>
      <c r="B651" s="91"/>
      <c r="C651" s="91"/>
      <c r="D651" s="91"/>
      <c r="E651" s="91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</row>
    <row r="652" spans="1:26" ht="12.75" customHeight="1" x14ac:dyDescent="0.2">
      <c r="A652" s="91"/>
      <c r="B652" s="91"/>
      <c r="C652" s="91"/>
      <c r="D652" s="91"/>
      <c r="E652" s="91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</row>
    <row r="653" spans="1:26" ht="12.75" customHeight="1" x14ac:dyDescent="0.2">
      <c r="A653" s="91"/>
      <c r="B653" s="91"/>
      <c r="C653" s="91"/>
      <c r="D653" s="91"/>
      <c r="E653" s="91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</row>
    <row r="654" spans="1:26" ht="12.75" customHeight="1" x14ac:dyDescent="0.2">
      <c r="A654" s="91"/>
      <c r="B654" s="91"/>
      <c r="C654" s="91"/>
      <c r="D654" s="91"/>
      <c r="E654" s="91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</row>
    <row r="655" spans="1:26" ht="12.75" customHeight="1" x14ac:dyDescent="0.2">
      <c r="A655" s="91"/>
      <c r="B655" s="91"/>
      <c r="C655" s="91"/>
      <c r="D655" s="91"/>
      <c r="E655" s="91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</row>
    <row r="656" spans="1:26" ht="12.75" customHeight="1" x14ac:dyDescent="0.2">
      <c r="A656" s="91"/>
      <c r="B656" s="91"/>
      <c r="C656" s="91"/>
      <c r="D656" s="91"/>
      <c r="E656" s="91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</row>
    <row r="657" spans="1:26" ht="12.75" customHeight="1" x14ac:dyDescent="0.2">
      <c r="A657" s="91"/>
      <c r="B657" s="91"/>
      <c r="C657" s="91"/>
      <c r="D657" s="91"/>
      <c r="E657" s="91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</row>
    <row r="658" spans="1:26" ht="12.75" customHeight="1" x14ac:dyDescent="0.2">
      <c r="A658" s="91"/>
      <c r="B658" s="91"/>
      <c r="C658" s="91"/>
      <c r="D658" s="91"/>
      <c r="E658" s="91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</row>
    <row r="659" spans="1:26" ht="12.75" customHeight="1" x14ac:dyDescent="0.2">
      <c r="A659" s="91"/>
      <c r="B659" s="91"/>
      <c r="C659" s="91"/>
      <c r="D659" s="91"/>
      <c r="E659" s="91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</row>
    <row r="660" spans="1:26" ht="12.75" customHeight="1" x14ac:dyDescent="0.2">
      <c r="A660" s="91"/>
      <c r="B660" s="91"/>
      <c r="C660" s="91"/>
      <c r="D660" s="91"/>
      <c r="E660" s="91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</row>
    <row r="661" spans="1:26" ht="12.75" customHeight="1" x14ac:dyDescent="0.2">
      <c r="A661" s="91"/>
      <c r="B661" s="91"/>
      <c r="C661" s="91"/>
      <c r="D661" s="91"/>
      <c r="E661" s="91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</row>
    <row r="662" spans="1:26" ht="12.75" customHeight="1" x14ac:dyDescent="0.2">
      <c r="A662" s="91"/>
      <c r="B662" s="91"/>
      <c r="C662" s="91"/>
      <c r="D662" s="91"/>
      <c r="E662" s="91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</row>
    <row r="663" spans="1:26" ht="12.75" customHeight="1" x14ac:dyDescent="0.2">
      <c r="A663" s="91"/>
      <c r="B663" s="91"/>
      <c r="C663" s="91"/>
      <c r="D663" s="91"/>
      <c r="E663" s="91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</row>
    <row r="664" spans="1:26" ht="12.75" customHeight="1" x14ac:dyDescent="0.2">
      <c r="A664" s="91"/>
      <c r="B664" s="91"/>
      <c r="C664" s="91"/>
      <c r="D664" s="91"/>
      <c r="E664" s="91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</row>
    <row r="665" spans="1:26" ht="12.75" customHeight="1" x14ac:dyDescent="0.2">
      <c r="A665" s="91"/>
      <c r="B665" s="91"/>
      <c r="C665" s="91"/>
      <c r="D665" s="91"/>
      <c r="E665" s="91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</row>
    <row r="666" spans="1:26" ht="12.75" customHeight="1" x14ac:dyDescent="0.2">
      <c r="A666" s="91"/>
      <c r="B666" s="91"/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</row>
    <row r="667" spans="1:26" ht="12.75" customHeight="1" x14ac:dyDescent="0.2">
      <c r="A667" s="91"/>
      <c r="B667" s="91"/>
      <c r="C667" s="91"/>
      <c r="D667" s="91"/>
      <c r="E667" s="91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</row>
    <row r="668" spans="1:26" ht="12.75" customHeight="1" x14ac:dyDescent="0.2">
      <c r="A668" s="91"/>
      <c r="B668" s="91"/>
      <c r="C668" s="91"/>
      <c r="D668" s="91"/>
      <c r="E668" s="91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</row>
    <row r="669" spans="1:26" ht="12.75" customHeight="1" x14ac:dyDescent="0.2">
      <c r="A669" s="91"/>
      <c r="B669" s="91"/>
      <c r="C669" s="91"/>
      <c r="D669" s="91"/>
      <c r="E669" s="91"/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</row>
    <row r="670" spans="1:26" ht="12.75" customHeight="1" x14ac:dyDescent="0.2">
      <c r="A670" s="91"/>
      <c r="B670" s="91"/>
      <c r="C670" s="91"/>
      <c r="D670" s="91"/>
      <c r="E670" s="91"/>
      <c r="F670" s="91"/>
      <c r="G670" s="91"/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</row>
    <row r="671" spans="1:26" ht="12.75" customHeight="1" x14ac:dyDescent="0.2">
      <c r="A671" s="91"/>
      <c r="B671" s="91"/>
      <c r="C671" s="91"/>
      <c r="D671" s="91"/>
      <c r="E671" s="91"/>
      <c r="F671" s="91"/>
      <c r="G671" s="91"/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</row>
    <row r="672" spans="1:26" ht="12.75" customHeight="1" x14ac:dyDescent="0.2">
      <c r="A672" s="91"/>
      <c r="B672" s="91"/>
      <c r="C672" s="91"/>
      <c r="D672" s="91"/>
      <c r="E672" s="91"/>
      <c r="F672" s="91"/>
      <c r="G672" s="91"/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</row>
    <row r="673" spans="1:26" ht="12.75" customHeight="1" x14ac:dyDescent="0.2">
      <c r="A673" s="91"/>
      <c r="B673" s="91"/>
      <c r="C673" s="91"/>
      <c r="D673" s="91"/>
      <c r="E673" s="91"/>
      <c r="F673" s="91"/>
      <c r="G673" s="91"/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</row>
    <row r="674" spans="1:26" ht="12.75" customHeight="1" x14ac:dyDescent="0.2">
      <c r="A674" s="91"/>
      <c r="B674" s="91"/>
      <c r="C674" s="91"/>
      <c r="D674" s="91"/>
      <c r="E674" s="91"/>
      <c r="F674" s="91"/>
      <c r="G674" s="91"/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</row>
    <row r="675" spans="1:26" ht="12.75" customHeight="1" x14ac:dyDescent="0.2">
      <c r="A675" s="91"/>
      <c r="B675" s="91"/>
      <c r="C675" s="91"/>
      <c r="D675" s="91"/>
      <c r="E675" s="91"/>
      <c r="F675" s="91"/>
      <c r="G675" s="91"/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</row>
    <row r="676" spans="1:26" ht="12.75" customHeight="1" x14ac:dyDescent="0.2">
      <c r="A676" s="91"/>
      <c r="B676" s="91"/>
      <c r="C676" s="91"/>
      <c r="D676" s="91"/>
      <c r="E676" s="91"/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</row>
    <row r="677" spans="1:26" ht="12.75" customHeight="1" x14ac:dyDescent="0.2">
      <c r="A677" s="91"/>
      <c r="B677" s="91"/>
      <c r="C677" s="91"/>
      <c r="D677" s="91"/>
      <c r="E677" s="91"/>
      <c r="F677" s="91"/>
      <c r="G677" s="91"/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</row>
    <row r="678" spans="1:26" ht="12.75" customHeight="1" x14ac:dyDescent="0.2">
      <c r="A678" s="91"/>
      <c r="B678" s="91"/>
      <c r="C678" s="91"/>
      <c r="D678" s="91"/>
      <c r="E678" s="91"/>
      <c r="F678" s="91"/>
      <c r="G678" s="91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</row>
    <row r="679" spans="1:26" ht="12.75" customHeight="1" x14ac:dyDescent="0.2">
      <c r="A679" s="91"/>
      <c r="B679" s="91"/>
      <c r="C679" s="91"/>
      <c r="D679" s="91"/>
      <c r="E679" s="91"/>
      <c r="F679" s="91"/>
      <c r="G679" s="91"/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</row>
    <row r="680" spans="1:26" ht="12.75" customHeight="1" x14ac:dyDescent="0.2">
      <c r="A680" s="91"/>
      <c r="B680" s="91"/>
      <c r="C680" s="91"/>
      <c r="D680" s="91"/>
      <c r="E680" s="91"/>
      <c r="F680" s="91"/>
      <c r="G680" s="91"/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</row>
    <row r="681" spans="1:26" ht="12.75" customHeight="1" x14ac:dyDescent="0.2">
      <c r="A681" s="91"/>
      <c r="B681" s="91"/>
      <c r="C681" s="91"/>
      <c r="D681" s="91"/>
      <c r="E681" s="91"/>
      <c r="F681" s="91"/>
      <c r="G681" s="91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</row>
    <row r="682" spans="1:26" ht="12.75" customHeight="1" x14ac:dyDescent="0.2">
      <c r="A682" s="91"/>
      <c r="B682" s="91"/>
      <c r="C682" s="91"/>
      <c r="D682" s="91"/>
      <c r="E682" s="91"/>
      <c r="F682" s="91"/>
      <c r="G682" s="91"/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</row>
    <row r="683" spans="1:26" ht="12.75" customHeight="1" x14ac:dyDescent="0.2">
      <c r="A683" s="91"/>
      <c r="B683" s="91"/>
      <c r="C683" s="91"/>
      <c r="D683" s="91"/>
      <c r="E683" s="91"/>
      <c r="F683" s="91"/>
      <c r="G683" s="91"/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</row>
    <row r="684" spans="1:26" ht="12.75" customHeight="1" x14ac:dyDescent="0.2">
      <c r="A684" s="91"/>
      <c r="B684" s="91"/>
      <c r="C684" s="91"/>
      <c r="D684" s="91"/>
      <c r="E684" s="91"/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</row>
    <row r="685" spans="1:26" ht="12.75" customHeight="1" x14ac:dyDescent="0.2">
      <c r="A685" s="91"/>
      <c r="B685" s="91"/>
      <c r="C685" s="91"/>
      <c r="D685" s="91"/>
      <c r="E685" s="91"/>
      <c r="F685" s="91"/>
      <c r="G685" s="91"/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</row>
    <row r="686" spans="1:26" ht="12.75" customHeight="1" x14ac:dyDescent="0.2">
      <c r="A686" s="91"/>
      <c r="B686" s="91"/>
      <c r="C686" s="91"/>
      <c r="D686" s="91"/>
      <c r="E686" s="91"/>
      <c r="F686" s="91"/>
      <c r="G686" s="91"/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</row>
    <row r="687" spans="1:26" ht="12.75" customHeight="1" x14ac:dyDescent="0.2">
      <c r="A687" s="91"/>
      <c r="B687" s="91"/>
      <c r="C687" s="91"/>
      <c r="D687" s="91"/>
      <c r="E687" s="91"/>
      <c r="F687" s="91"/>
      <c r="G687" s="91"/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</row>
    <row r="688" spans="1:26" ht="12.75" customHeight="1" x14ac:dyDescent="0.2">
      <c r="A688" s="91"/>
      <c r="B688" s="91"/>
      <c r="C688" s="91"/>
      <c r="D688" s="91"/>
      <c r="E688" s="91"/>
      <c r="F688" s="91"/>
      <c r="G688" s="91"/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</row>
    <row r="689" spans="1:26" ht="12.75" customHeight="1" x14ac:dyDescent="0.2">
      <c r="A689" s="91"/>
      <c r="B689" s="91"/>
      <c r="C689" s="91"/>
      <c r="D689" s="91"/>
      <c r="E689" s="91"/>
      <c r="F689" s="91"/>
      <c r="G689" s="91"/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</row>
    <row r="690" spans="1:26" ht="12.75" customHeight="1" x14ac:dyDescent="0.2">
      <c r="A690" s="91"/>
      <c r="B690" s="91"/>
      <c r="C690" s="91"/>
      <c r="D690" s="91"/>
      <c r="E690" s="91"/>
      <c r="F690" s="91"/>
      <c r="G690" s="91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</row>
    <row r="691" spans="1:26" ht="12.75" customHeight="1" x14ac:dyDescent="0.2">
      <c r="A691" s="91"/>
      <c r="B691" s="91"/>
      <c r="C691" s="91"/>
      <c r="D691" s="91"/>
      <c r="E691" s="91"/>
      <c r="F691" s="91"/>
      <c r="G691" s="91"/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</row>
    <row r="692" spans="1:26" ht="12.75" customHeight="1" x14ac:dyDescent="0.2">
      <c r="A692" s="91"/>
      <c r="B692" s="91"/>
      <c r="C692" s="91"/>
      <c r="D692" s="91"/>
      <c r="E692" s="91"/>
      <c r="F692" s="91"/>
      <c r="G692" s="91"/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</row>
    <row r="693" spans="1:26" ht="12.75" customHeight="1" x14ac:dyDescent="0.2">
      <c r="A693" s="91"/>
      <c r="B693" s="91"/>
      <c r="C693" s="91"/>
      <c r="D693" s="91"/>
      <c r="E693" s="91"/>
      <c r="F693" s="91"/>
      <c r="G693" s="91"/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</row>
    <row r="694" spans="1:26" ht="12.75" customHeight="1" x14ac:dyDescent="0.2">
      <c r="A694" s="91"/>
      <c r="B694" s="91"/>
      <c r="C694" s="91"/>
      <c r="D694" s="91"/>
      <c r="E694" s="91"/>
      <c r="F694" s="91"/>
      <c r="G694" s="91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</row>
    <row r="695" spans="1:26" ht="12.75" customHeight="1" x14ac:dyDescent="0.2">
      <c r="A695" s="91"/>
      <c r="B695" s="91"/>
      <c r="C695" s="91"/>
      <c r="D695" s="91"/>
      <c r="E695" s="91"/>
      <c r="F695" s="91"/>
      <c r="G695" s="91"/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</row>
    <row r="696" spans="1:26" ht="12.75" customHeight="1" x14ac:dyDescent="0.2">
      <c r="A696" s="91"/>
      <c r="B696" s="91"/>
      <c r="C696" s="91"/>
      <c r="D696" s="91"/>
      <c r="E696" s="91"/>
      <c r="F696" s="91"/>
      <c r="G696" s="91"/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</row>
    <row r="697" spans="1:26" ht="12.75" customHeight="1" x14ac:dyDescent="0.2">
      <c r="A697" s="91"/>
      <c r="B697" s="91"/>
      <c r="C697" s="91"/>
      <c r="D697" s="91"/>
      <c r="E697" s="91"/>
      <c r="F697" s="91"/>
      <c r="G697" s="91"/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</row>
    <row r="698" spans="1:26" ht="12.75" customHeight="1" x14ac:dyDescent="0.2">
      <c r="A698" s="91"/>
      <c r="B698" s="91"/>
      <c r="C698" s="91"/>
      <c r="D698" s="91"/>
      <c r="E698" s="91"/>
      <c r="F698" s="91"/>
      <c r="G698" s="91"/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</row>
    <row r="699" spans="1:26" ht="12.75" customHeight="1" x14ac:dyDescent="0.2">
      <c r="A699" s="91"/>
      <c r="B699" s="91"/>
      <c r="C699" s="91"/>
      <c r="D699" s="91"/>
      <c r="E699" s="91"/>
      <c r="F699" s="91"/>
      <c r="G699" s="91"/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</row>
    <row r="700" spans="1:26" ht="12.75" customHeight="1" x14ac:dyDescent="0.2">
      <c r="A700" s="91"/>
      <c r="B700" s="91"/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</row>
    <row r="701" spans="1:26" ht="12.75" customHeight="1" x14ac:dyDescent="0.2">
      <c r="A701" s="91"/>
      <c r="B701" s="91"/>
      <c r="C701" s="91"/>
      <c r="D701" s="91"/>
      <c r="E701" s="91"/>
      <c r="F701" s="91"/>
      <c r="G701" s="91"/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</row>
    <row r="702" spans="1:26" ht="12.75" customHeight="1" x14ac:dyDescent="0.2">
      <c r="A702" s="91"/>
      <c r="B702" s="91"/>
      <c r="C702" s="91"/>
      <c r="D702" s="91"/>
      <c r="E702" s="91"/>
      <c r="F702" s="91"/>
      <c r="G702" s="91"/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</row>
    <row r="703" spans="1:26" ht="12.75" customHeight="1" x14ac:dyDescent="0.2">
      <c r="A703" s="91"/>
      <c r="B703" s="91"/>
      <c r="C703" s="91"/>
      <c r="D703" s="91"/>
      <c r="E703" s="91"/>
      <c r="F703" s="91"/>
      <c r="G703" s="91"/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</row>
    <row r="704" spans="1:26" ht="12.75" customHeight="1" x14ac:dyDescent="0.2">
      <c r="A704" s="91"/>
      <c r="B704" s="91"/>
      <c r="C704" s="91"/>
      <c r="D704" s="91"/>
      <c r="E704" s="91"/>
      <c r="F704" s="91"/>
      <c r="G704" s="91"/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</row>
    <row r="705" spans="1:26" ht="12.75" customHeight="1" x14ac:dyDescent="0.2">
      <c r="A705" s="91"/>
      <c r="B705" s="91"/>
      <c r="C705" s="91"/>
      <c r="D705" s="91"/>
      <c r="E705" s="91"/>
      <c r="F705" s="91"/>
      <c r="G705" s="91"/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</row>
    <row r="706" spans="1:26" ht="12.75" customHeight="1" x14ac:dyDescent="0.2">
      <c r="A706" s="91"/>
      <c r="B706" s="91"/>
      <c r="C706" s="91"/>
      <c r="D706" s="91"/>
      <c r="E706" s="91"/>
      <c r="F706" s="91"/>
      <c r="G706" s="91"/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</row>
    <row r="707" spans="1:26" ht="12.75" customHeight="1" x14ac:dyDescent="0.2">
      <c r="A707" s="91"/>
      <c r="B707" s="91"/>
      <c r="C707" s="91"/>
      <c r="D707" s="91"/>
      <c r="E707" s="91"/>
      <c r="F707" s="91"/>
      <c r="G707" s="91"/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</row>
    <row r="708" spans="1:26" ht="12.75" customHeight="1" x14ac:dyDescent="0.2">
      <c r="A708" s="91"/>
      <c r="B708" s="91"/>
      <c r="C708" s="91"/>
      <c r="D708" s="91"/>
      <c r="E708" s="91"/>
      <c r="F708" s="91"/>
      <c r="G708" s="91"/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</row>
    <row r="709" spans="1:26" ht="12.75" customHeight="1" x14ac:dyDescent="0.2">
      <c r="A709" s="91"/>
      <c r="B709" s="91"/>
      <c r="C709" s="91"/>
      <c r="D709" s="91"/>
      <c r="E709" s="91"/>
      <c r="F709" s="91"/>
      <c r="G709" s="91"/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</row>
    <row r="710" spans="1:26" ht="12.75" customHeight="1" x14ac:dyDescent="0.2">
      <c r="A710" s="91"/>
      <c r="B710" s="91"/>
      <c r="C710" s="91"/>
      <c r="D710" s="91"/>
      <c r="E710" s="91"/>
      <c r="F710" s="91"/>
      <c r="G710" s="91"/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</row>
    <row r="711" spans="1:26" ht="12.75" customHeight="1" x14ac:dyDescent="0.2">
      <c r="A711" s="91"/>
      <c r="B711" s="91"/>
      <c r="C711" s="91"/>
      <c r="D711" s="91"/>
      <c r="E711" s="91"/>
      <c r="F711" s="91"/>
      <c r="G711" s="91"/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</row>
    <row r="712" spans="1:26" ht="12.75" customHeight="1" x14ac:dyDescent="0.2">
      <c r="A712" s="91"/>
      <c r="B712" s="91"/>
      <c r="C712" s="91"/>
      <c r="D712" s="91"/>
      <c r="E712" s="91"/>
      <c r="F712" s="91"/>
      <c r="G712" s="91"/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</row>
    <row r="713" spans="1:26" ht="12.75" customHeight="1" x14ac:dyDescent="0.2">
      <c r="A713" s="91"/>
      <c r="B713" s="91"/>
      <c r="C713" s="91"/>
      <c r="D713" s="91"/>
      <c r="E713" s="91"/>
      <c r="F713" s="91"/>
      <c r="G713" s="91"/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</row>
    <row r="714" spans="1:26" ht="12.75" customHeight="1" x14ac:dyDescent="0.2">
      <c r="A714" s="91"/>
      <c r="B714" s="91"/>
      <c r="C714" s="91"/>
      <c r="D714" s="91"/>
      <c r="E714" s="91"/>
      <c r="F714" s="91"/>
      <c r="G714" s="91"/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</row>
    <row r="715" spans="1:26" ht="12.75" customHeight="1" x14ac:dyDescent="0.2">
      <c r="A715" s="91"/>
      <c r="B715" s="91"/>
      <c r="C715" s="91"/>
      <c r="D715" s="91"/>
      <c r="E715" s="91"/>
      <c r="F715" s="91"/>
      <c r="G715" s="91"/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</row>
    <row r="716" spans="1:26" ht="12.75" customHeight="1" x14ac:dyDescent="0.2">
      <c r="A716" s="91"/>
      <c r="B716" s="91"/>
      <c r="C716" s="91"/>
      <c r="D716" s="91"/>
      <c r="E716" s="91"/>
      <c r="F716" s="91"/>
      <c r="G716" s="91"/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</row>
    <row r="717" spans="1:26" ht="12.75" customHeight="1" x14ac:dyDescent="0.2">
      <c r="A717" s="91"/>
      <c r="B717" s="91"/>
      <c r="C717" s="91"/>
      <c r="D717" s="91"/>
      <c r="E717" s="91"/>
      <c r="F717" s="91"/>
      <c r="G717" s="91"/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</row>
    <row r="718" spans="1:26" ht="12.75" customHeight="1" x14ac:dyDescent="0.2">
      <c r="A718" s="91"/>
      <c r="B718" s="91"/>
      <c r="C718" s="91"/>
      <c r="D718" s="91"/>
      <c r="E718" s="91"/>
      <c r="F718" s="91"/>
      <c r="G718" s="91"/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</row>
    <row r="719" spans="1:26" ht="12.75" customHeight="1" x14ac:dyDescent="0.2">
      <c r="A719" s="91"/>
      <c r="B719" s="91"/>
      <c r="C719" s="91"/>
      <c r="D719" s="91"/>
      <c r="E719" s="91"/>
      <c r="F719" s="91"/>
      <c r="G719" s="91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</row>
    <row r="720" spans="1:26" ht="12.75" customHeight="1" x14ac:dyDescent="0.2">
      <c r="A720" s="91"/>
      <c r="B720" s="91"/>
      <c r="C720" s="91"/>
      <c r="D720" s="91"/>
      <c r="E720" s="91"/>
      <c r="F720" s="91"/>
      <c r="G720" s="91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</row>
    <row r="721" spans="1:26" ht="12.75" customHeight="1" x14ac:dyDescent="0.2">
      <c r="A721" s="91"/>
      <c r="B721" s="91"/>
      <c r="C721" s="91"/>
      <c r="D721" s="91"/>
      <c r="E721" s="91"/>
      <c r="F721" s="91"/>
      <c r="G721" s="91"/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</row>
    <row r="722" spans="1:26" ht="12.75" customHeight="1" x14ac:dyDescent="0.2">
      <c r="A722" s="91"/>
      <c r="B722" s="91"/>
      <c r="C722" s="91"/>
      <c r="D722" s="91"/>
      <c r="E722" s="91"/>
      <c r="F722" s="91"/>
      <c r="G722" s="91"/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</row>
    <row r="723" spans="1:26" ht="12.75" customHeight="1" x14ac:dyDescent="0.2">
      <c r="A723" s="91"/>
      <c r="B723" s="91"/>
      <c r="C723" s="91"/>
      <c r="D723" s="91"/>
      <c r="E723" s="91"/>
      <c r="F723" s="91"/>
      <c r="G723" s="91"/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</row>
    <row r="724" spans="1:26" ht="12.75" customHeight="1" x14ac:dyDescent="0.2">
      <c r="A724" s="91"/>
      <c r="B724" s="91"/>
      <c r="C724" s="91"/>
      <c r="D724" s="91"/>
      <c r="E724" s="91"/>
      <c r="F724" s="91"/>
      <c r="G724" s="91"/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</row>
    <row r="725" spans="1:26" ht="12.75" customHeight="1" x14ac:dyDescent="0.2">
      <c r="A725" s="91"/>
      <c r="B725" s="91"/>
      <c r="C725" s="91"/>
      <c r="D725" s="91"/>
      <c r="E725" s="91"/>
      <c r="F725" s="91"/>
      <c r="G725" s="91"/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</row>
    <row r="726" spans="1:26" ht="12.75" customHeight="1" x14ac:dyDescent="0.2">
      <c r="A726" s="91"/>
      <c r="B726" s="91"/>
      <c r="C726" s="91"/>
      <c r="D726" s="91"/>
      <c r="E726" s="91"/>
      <c r="F726" s="91"/>
      <c r="G726" s="91"/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</row>
    <row r="727" spans="1:26" ht="12.75" customHeight="1" x14ac:dyDescent="0.2">
      <c r="A727" s="91"/>
      <c r="B727" s="91"/>
      <c r="C727" s="91"/>
      <c r="D727" s="91"/>
      <c r="E727" s="91"/>
      <c r="F727" s="91"/>
      <c r="G727" s="91"/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</row>
    <row r="728" spans="1:26" ht="12.75" customHeight="1" x14ac:dyDescent="0.2">
      <c r="A728" s="91"/>
      <c r="B728" s="91"/>
      <c r="C728" s="91"/>
      <c r="D728" s="91"/>
      <c r="E728" s="91"/>
      <c r="F728" s="91"/>
      <c r="G728" s="91"/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</row>
    <row r="729" spans="1:26" ht="12.75" customHeight="1" x14ac:dyDescent="0.2">
      <c r="A729" s="91"/>
      <c r="B729" s="91"/>
      <c r="C729" s="91"/>
      <c r="D729" s="91"/>
      <c r="E729" s="91"/>
      <c r="F729" s="91"/>
      <c r="G729" s="91"/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</row>
    <row r="730" spans="1:26" ht="12.75" customHeight="1" x14ac:dyDescent="0.2">
      <c r="A730" s="91"/>
      <c r="B730" s="91"/>
      <c r="C730" s="91"/>
      <c r="D730" s="91"/>
      <c r="E730" s="91"/>
      <c r="F730" s="91"/>
      <c r="G730" s="91"/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</row>
    <row r="731" spans="1:26" ht="12.75" customHeight="1" x14ac:dyDescent="0.2">
      <c r="A731" s="91"/>
      <c r="B731" s="91"/>
      <c r="C731" s="91"/>
      <c r="D731" s="91"/>
      <c r="E731" s="91"/>
      <c r="F731" s="91"/>
      <c r="G731" s="91"/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</row>
    <row r="732" spans="1:26" ht="12.75" customHeight="1" x14ac:dyDescent="0.2">
      <c r="A732" s="91"/>
      <c r="B732" s="91"/>
      <c r="C732" s="91"/>
      <c r="D732" s="91"/>
      <c r="E732" s="91"/>
      <c r="F732" s="91"/>
      <c r="G732" s="91"/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</row>
    <row r="733" spans="1:26" ht="12.75" customHeight="1" x14ac:dyDescent="0.2">
      <c r="A733" s="91"/>
      <c r="B733" s="91"/>
      <c r="C733" s="91"/>
      <c r="D733" s="91"/>
      <c r="E733" s="91"/>
      <c r="F733" s="91"/>
      <c r="G733" s="91"/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</row>
    <row r="734" spans="1:26" ht="12.75" customHeight="1" x14ac:dyDescent="0.2">
      <c r="A734" s="91"/>
      <c r="B734" s="91"/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</row>
    <row r="735" spans="1:26" ht="12.75" customHeight="1" x14ac:dyDescent="0.2">
      <c r="A735" s="91"/>
      <c r="B735" s="91"/>
      <c r="C735" s="91"/>
      <c r="D735" s="91"/>
      <c r="E735" s="91"/>
      <c r="F735" s="91"/>
      <c r="G735" s="91"/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</row>
    <row r="736" spans="1:26" ht="12.75" customHeight="1" x14ac:dyDescent="0.2">
      <c r="A736" s="91"/>
      <c r="B736" s="91"/>
      <c r="C736" s="91"/>
      <c r="D736" s="91"/>
      <c r="E736" s="91"/>
      <c r="F736" s="91"/>
      <c r="G736" s="91"/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</row>
    <row r="737" spans="1:26" ht="12.75" customHeight="1" x14ac:dyDescent="0.2">
      <c r="A737" s="91"/>
      <c r="B737" s="91"/>
      <c r="C737" s="91"/>
      <c r="D737" s="91"/>
      <c r="E737" s="91"/>
      <c r="F737" s="91"/>
      <c r="G737" s="91"/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</row>
    <row r="738" spans="1:26" ht="12.75" customHeight="1" x14ac:dyDescent="0.2">
      <c r="A738" s="91"/>
      <c r="B738" s="91"/>
      <c r="C738" s="91"/>
      <c r="D738" s="91"/>
      <c r="E738" s="91"/>
      <c r="F738" s="91"/>
      <c r="G738" s="91"/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</row>
    <row r="739" spans="1:26" ht="12.75" customHeight="1" x14ac:dyDescent="0.2">
      <c r="A739" s="91"/>
      <c r="B739" s="91"/>
      <c r="C739" s="91"/>
      <c r="D739" s="91"/>
      <c r="E739" s="91"/>
      <c r="F739" s="91"/>
      <c r="G739" s="91"/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</row>
    <row r="740" spans="1:26" ht="12.75" customHeight="1" x14ac:dyDescent="0.2">
      <c r="A740" s="91"/>
      <c r="B740" s="91"/>
      <c r="C740" s="91"/>
      <c r="D740" s="91"/>
      <c r="E740" s="91"/>
      <c r="F740" s="91"/>
      <c r="G740" s="91"/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</row>
    <row r="741" spans="1:26" ht="12.75" customHeight="1" x14ac:dyDescent="0.2">
      <c r="A741" s="91"/>
      <c r="B741" s="91"/>
      <c r="C741" s="91"/>
      <c r="D741" s="91"/>
      <c r="E741" s="91"/>
      <c r="F741" s="91"/>
      <c r="G741" s="91"/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</row>
    <row r="742" spans="1:26" ht="12.75" customHeight="1" x14ac:dyDescent="0.2">
      <c r="A742" s="91"/>
      <c r="B742" s="91"/>
      <c r="C742" s="91"/>
      <c r="D742" s="91"/>
      <c r="E742" s="91"/>
      <c r="F742" s="91"/>
      <c r="G742" s="91"/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</row>
    <row r="743" spans="1:26" ht="12.75" customHeight="1" x14ac:dyDescent="0.2">
      <c r="A743" s="91"/>
      <c r="B743" s="91"/>
      <c r="C743" s="91"/>
      <c r="D743" s="91"/>
      <c r="E743" s="91"/>
      <c r="F743" s="91"/>
      <c r="G743" s="91"/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</row>
    <row r="744" spans="1:26" ht="12.75" customHeight="1" x14ac:dyDescent="0.2">
      <c r="A744" s="91"/>
      <c r="B744" s="91"/>
      <c r="C744" s="91"/>
      <c r="D744" s="91"/>
      <c r="E744" s="91"/>
      <c r="F744" s="91"/>
      <c r="G744" s="91"/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</row>
    <row r="745" spans="1:26" ht="12.75" customHeight="1" x14ac:dyDescent="0.2">
      <c r="A745" s="91"/>
      <c r="B745" s="91"/>
      <c r="C745" s="91"/>
      <c r="D745" s="91"/>
      <c r="E745" s="91"/>
      <c r="F745" s="91"/>
      <c r="G745" s="91"/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</row>
    <row r="746" spans="1:26" ht="12.75" customHeight="1" x14ac:dyDescent="0.2">
      <c r="A746" s="91"/>
      <c r="B746" s="91"/>
      <c r="C746" s="91"/>
      <c r="D746" s="91"/>
      <c r="E746" s="91"/>
      <c r="F746" s="91"/>
      <c r="G746" s="91"/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</row>
    <row r="747" spans="1:26" ht="12.75" customHeight="1" x14ac:dyDescent="0.2">
      <c r="A747" s="91"/>
      <c r="B747" s="91"/>
      <c r="C747" s="91"/>
      <c r="D747" s="91"/>
      <c r="E747" s="91"/>
      <c r="F747" s="91"/>
      <c r="G747" s="91"/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</row>
    <row r="748" spans="1:26" ht="12.75" customHeight="1" x14ac:dyDescent="0.2">
      <c r="A748" s="91"/>
      <c r="B748" s="91"/>
      <c r="C748" s="91"/>
      <c r="D748" s="91"/>
      <c r="E748" s="91"/>
      <c r="F748" s="91"/>
      <c r="G748" s="91"/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</row>
    <row r="749" spans="1:26" ht="12.75" customHeight="1" x14ac:dyDescent="0.2">
      <c r="A749" s="91"/>
      <c r="B749" s="91"/>
      <c r="C749" s="91"/>
      <c r="D749" s="91"/>
      <c r="E749" s="91"/>
      <c r="F749" s="91"/>
      <c r="G749" s="91"/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</row>
    <row r="750" spans="1:26" ht="12.75" customHeight="1" x14ac:dyDescent="0.2">
      <c r="A750" s="91"/>
      <c r="B750" s="91"/>
      <c r="C750" s="91"/>
      <c r="D750" s="91"/>
      <c r="E750" s="91"/>
      <c r="F750" s="91"/>
      <c r="G750" s="91"/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</row>
    <row r="751" spans="1:26" ht="12.75" customHeight="1" x14ac:dyDescent="0.2">
      <c r="A751" s="91"/>
      <c r="B751" s="91"/>
      <c r="C751" s="91"/>
      <c r="D751" s="91"/>
      <c r="E751" s="91"/>
      <c r="F751" s="91"/>
      <c r="G751" s="91"/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</row>
    <row r="752" spans="1:26" ht="12.75" customHeight="1" x14ac:dyDescent="0.2">
      <c r="A752" s="91"/>
      <c r="B752" s="91"/>
      <c r="C752" s="91"/>
      <c r="D752" s="91"/>
      <c r="E752" s="91"/>
      <c r="F752" s="91"/>
      <c r="G752" s="91"/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</row>
    <row r="753" spans="1:26" ht="12.75" customHeight="1" x14ac:dyDescent="0.2">
      <c r="A753" s="91"/>
      <c r="B753" s="91"/>
      <c r="C753" s="91"/>
      <c r="D753" s="91"/>
      <c r="E753" s="91"/>
      <c r="F753" s="91"/>
      <c r="G753" s="91"/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</row>
    <row r="754" spans="1:26" ht="12.75" customHeight="1" x14ac:dyDescent="0.2">
      <c r="A754" s="91"/>
      <c r="B754" s="91"/>
      <c r="C754" s="91"/>
      <c r="D754" s="91"/>
      <c r="E754" s="91"/>
      <c r="F754" s="91"/>
      <c r="G754" s="91"/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</row>
    <row r="755" spans="1:26" ht="12.75" customHeight="1" x14ac:dyDescent="0.2">
      <c r="A755" s="91"/>
      <c r="B755" s="91"/>
      <c r="C755" s="91"/>
      <c r="D755" s="91"/>
      <c r="E755" s="91"/>
      <c r="F755" s="91"/>
      <c r="G755" s="91"/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</row>
    <row r="756" spans="1:26" ht="12.75" customHeight="1" x14ac:dyDescent="0.2">
      <c r="A756" s="91"/>
      <c r="B756" s="91"/>
      <c r="C756" s="91"/>
      <c r="D756" s="91"/>
      <c r="E756" s="91"/>
      <c r="F756" s="91"/>
      <c r="G756" s="91"/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</row>
    <row r="757" spans="1:26" ht="12.75" customHeight="1" x14ac:dyDescent="0.2">
      <c r="A757" s="91"/>
      <c r="B757" s="91"/>
      <c r="C757" s="91"/>
      <c r="D757" s="91"/>
      <c r="E757" s="91"/>
      <c r="F757" s="91"/>
      <c r="G757" s="91"/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</row>
    <row r="758" spans="1:26" ht="12.75" customHeight="1" x14ac:dyDescent="0.2">
      <c r="A758" s="91"/>
      <c r="B758" s="91"/>
      <c r="C758" s="91"/>
      <c r="D758" s="91"/>
      <c r="E758" s="91"/>
      <c r="F758" s="91"/>
      <c r="G758" s="91"/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</row>
    <row r="759" spans="1:26" ht="12.75" customHeight="1" x14ac:dyDescent="0.2">
      <c r="A759" s="91"/>
      <c r="B759" s="91"/>
      <c r="C759" s="91"/>
      <c r="D759" s="91"/>
      <c r="E759" s="91"/>
      <c r="F759" s="91"/>
      <c r="G759" s="91"/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</row>
    <row r="760" spans="1:26" ht="12.75" customHeight="1" x14ac:dyDescent="0.2">
      <c r="A760" s="91"/>
      <c r="B760" s="91"/>
      <c r="C760" s="91"/>
      <c r="D760" s="91"/>
      <c r="E760" s="91"/>
      <c r="F760" s="91"/>
      <c r="G760" s="91"/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</row>
    <row r="761" spans="1:26" ht="12.75" customHeight="1" x14ac:dyDescent="0.2">
      <c r="A761" s="91"/>
      <c r="B761" s="91"/>
      <c r="C761" s="91"/>
      <c r="D761" s="91"/>
      <c r="E761" s="91"/>
      <c r="F761" s="91"/>
      <c r="G761" s="91"/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</row>
    <row r="762" spans="1:26" ht="12.75" customHeight="1" x14ac:dyDescent="0.2">
      <c r="A762" s="91"/>
      <c r="B762" s="91"/>
      <c r="C762" s="91"/>
      <c r="D762" s="91"/>
      <c r="E762" s="91"/>
      <c r="F762" s="91"/>
      <c r="G762" s="91"/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</row>
    <row r="763" spans="1:26" ht="12.75" customHeight="1" x14ac:dyDescent="0.2">
      <c r="A763" s="91"/>
      <c r="B763" s="91"/>
      <c r="C763" s="91"/>
      <c r="D763" s="91"/>
      <c r="E763" s="91"/>
      <c r="F763" s="91"/>
      <c r="G763" s="91"/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</row>
    <row r="764" spans="1:26" ht="12.75" customHeight="1" x14ac:dyDescent="0.2">
      <c r="A764" s="91"/>
      <c r="B764" s="91"/>
      <c r="C764" s="91"/>
      <c r="D764" s="91"/>
      <c r="E764" s="91"/>
      <c r="F764" s="91"/>
      <c r="G764" s="91"/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</row>
    <row r="765" spans="1:26" ht="12.75" customHeight="1" x14ac:dyDescent="0.2">
      <c r="A765" s="91"/>
      <c r="B765" s="91"/>
      <c r="C765" s="91"/>
      <c r="D765" s="91"/>
      <c r="E765" s="91"/>
      <c r="F765" s="91"/>
      <c r="G765" s="91"/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</row>
    <row r="766" spans="1:26" ht="12.75" customHeight="1" x14ac:dyDescent="0.2">
      <c r="A766" s="91"/>
      <c r="B766" s="91"/>
      <c r="C766" s="91"/>
      <c r="D766" s="91"/>
      <c r="E766" s="91"/>
      <c r="F766" s="91"/>
      <c r="G766" s="91"/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</row>
    <row r="767" spans="1:26" ht="12.75" customHeight="1" x14ac:dyDescent="0.2">
      <c r="A767" s="91"/>
      <c r="B767" s="91"/>
      <c r="C767" s="91"/>
      <c r="D767" s="91"/>
      <c r="E767" s="91"/>
      <c r="F767" s="91"/>
      <c r="G767" s="91"/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</row>
    <row r="768" spans="1:26" ht="12.75" customHeight="1" x14ac:dyDescent="0.2">
      <c r="A768" s="91"/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</row>
    <row r="769" spans="1:26" ht="12.75" customHeight="1" x14ac:dyDescent="0.2">
      <c r="A769" s="91"/>
      <c r="B769" s="91"/>
      <c r="C769" s="91"/>
      <c r="D769" s="91"/>
      <c r="E769" s="91"/>
      <c r="F769" s="91"/>
      <c r="G769" s="91"/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</row>
    <row r="770" spans="1:26" ht="12.75" customHeight="1" x14ac:dyDescent="0.2">
      <c r="A770" s="91"/>
      <c r="B770" s="91"/>
      <c r="C770" s="91"/>
      <c r="D770" s="91"/>
      <c r="E770" s="91"/>
      <c r="F770" s="91"/>
      <c r="G770" s="91"/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</row>
    <row r="771" spans="1:26" ht="12.75" customHeight="1" x14ac:dyDescent="0.2">
      <c r="A771" s="91"/>
      <c r="B771" s="91"/>
      <c r="C771" s="91"/>
      <c r="D771" s="91"/>
      <c r="E771" s="91"/>
      <c r="F771" s="91"/>
      <c r="G771" s="91"/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</row>
    <row r="772" spans="1:26" ht="12.75" customHeight="1" x14ac:dyDescent="0.2">
      <c r="A772" s="91"/>
      <c r="B772" s="91"/>
      <c r="C772" s="91"/>
      <c r="D772" s="91"/>
      <c r="E772" s="91"/>
      <c r="F772" s="91"/>
      <c r="G772" s="91"/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</row>
    <row r="773" spans="1:26" ht="12.75" customHeight="1" x14ac:dyDescent="0.2">
      <c r="A773" s="91"/>
      <c r="B773" s="91"/>
      <c r="C773" s="91"/>
      <c r="D773" s="91"/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</row>
    <row r="774" spans="1:26" ht="12.75" customHeight="1" x14ac:dyDescent="0.2">
      <c r="A774" s="91"/>
      <c r="B774" s="91"/>
      <c r="C774" s="91"/>
      <c r="D774" s="91"/>
      <c r="E774" s="91"/>
      <c r="F774" s="91"/>
      <c r="G774" s="91"/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</row>
    <row r="775" spans="1:26" ht="12.75" customHeight="1" x14ac:dyDescent="0.2">
      <c r="A775" s="91"/>
      <c r="B775" s="91"/>
      <c r="C775" s="91"/>
      <c r="D775" s="91"/>
      <c r="E775" s="91"/>
      <c r="F775" s="91"/>
      <c r="G775" s="91"/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</row>
    <row r="776" spans="1:26" ht="12.75" customHeight="1" x14ac:dyDescent="0.2">
      <c r="A776" s="91"/>
      <c r="B776" s="91"/>
      <c r="C776" s="91"/>
      <c r="D776" s="91"/>
      <c r="E776" s="91"/>
      <c r="F776" s="91"/>
      <c r="G776" s="91"/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</row>
    <row r="777" spans="1:26" ht="12.75" customHeight="1" x14ac:dyDescent="0.2">
      <c r="A777" s="91"/>
      <c r="B777" s="91"/>
      <c r="C777" s="91"/>
      <c r="D777" s="91"/>
      <c r="E777" s="91"/>
      <c r="F777" s="91"/>
      <c r="G777" s="91"/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</row>
    <row r="778" spans="1:26" ht="12.75" customHeight="1" x14ac:dyDescent="0.2">
      <c r="A778" s="91"/>
      <c r="B778" s="91"/>
      <c r="C778" s="91"/>
      <c r="D778" s="91"/>
      <c r="E778" s="91"/>
      <c r="F778" s="91"/>
      <c r="G778" s="91"/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</row>
    <row r="779" spans="1:26" ht="12.75" customHeight="1" x14ac:dyDescent="0.2">
      <c r="A779" s="91"/>
      <c r="B779" s="91"/>
      <c r="C779" s="91"/>
      <c r="D779" s="91"/>
      <c r="E779" s="91"/>
      <c r="F779" s="91"/>
      <c r="G779" s="91"/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</row>
    <row r="780" spans="1:26" ht="12.75" customHeight="1" x14ac:dyDescent="0.2">
      <c r="A780" s="91"/>
      <c r="B780" s="91"/>
      <c r="C780" s="91"/>
      <c r="D780" s="91"/>
      <c r="E780" s="91"/>
      <c r="F780" s="91"/>
      <c r="G780" s="91"/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</row>
    <row r="781" spans="1:26" ht="12.75" customHeight="1" x14ac:dyDescent="0.2">
      <c r="A781" s="91"/>
      <c r="B781" s="91"/>
      <c r="C781" s="91"/>
      <c r="D781" s="91"/>
      <c r="E781" s="91"/>
      <c r="F781" s="91"/>
      <c r="G781" s="91"/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</row>
    <row r="782" spans="1:26" ht="12.75" customHeight="1" x14ac:dyDescent="0.2">
      <c r="A782" s="91"/>
      <c r="B782" s="91"/>
      <c r="C782" s="91"/>
      <c r="D782" s="91"/>
      <c r="E782" s="91"/>
      <c r="F782" s="91"/>
      <c r="G782" s="91"/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</row>
    <row r="783" spans="1:26" ht="12.75" customHeight="1" x14ac:dyDescent="0.2">
      <c r="A783" s="91"/>
      <c r="B783" s="91"/>
      <c r="C783" s="91"/>
      <c r="D783" s="91"/>
      <c r="E783" s="91"/>
      <c r="F783" s="91"/>
      <c r="G783" s="91"/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</row>
    <row r="784" spans="1:26" ht="12.75" customHeight="1" x14ac:dyDescent="0.2">
      <c r="A784" s="91"/>
      <c r="B784" s="91"/>
      <c r="C784" s="91"/>
      <c r="D784" s="91"/>
      <c r="E784" s="91"/>
      <c r="F784" s="91"/>
      <c r="G784" s="91"/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</row>
    <row r="785" spans="1:26" ht="12.75" customHeight="1" x14ac:dyDescent="0.2">
      <c r="A785" s="91"/>
      <c r="B785" s="91"/>
      <c r="C785" s="91"/>
      <c r="D785" s="91"/>
      <c r="E785" s="91"/>
      <c r="F785" s="91"/>
      <c r="G785" s="91"/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</row>
    <row r="786" spans="1:26" ht="12.75" customHeight="1" x14ac:dyDescent="0.2">
      <c r="A786" s="91"/>
      <c r="B786" s="91"/>
      <c r="C786" s="91"/>
      <c r="D786" s="91"/>
      <c r="E786" s="91"/>
      <c r="F786" s="91"/>
      <c r="G786" s="91"/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</row>
    <row r="787" spans="1:26" ht="12.75" customHeight="1" x14ac:dyDescent="0.2">
      <c r="A787" s="91"/>
      <c r="B787" s="91"/>
      <c r="C787" s="91"/>
      <c r="D787" s="91"/>
      <c r="E787" s="91"/>
      <c r="F787" s="91"/>
      <c r="G787" s="91"/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</row>
    <row r="788" spans="1:26" ht="12.75" customHeight="1" x14ac:dyDescent="0.2">
      <c r="A788" s="91"/>
      <c r="B788" s="91"/>
      <c r="C788" s="91"/>
      <c r="D788" s="91"/>
      <c r="E788" s="91"/>
      <c r="F788" s="91"/>
      <c r="G788" s="91"/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</row>
    <row r="789" spans="1:26" ht="12.75" customHeight="1" x14ac:dyDescent="0.2">
      <c r="A789" s="91"/>
      <c r="B789" s="91"/>
      <c r="C789" s="91"/>
      <c r="D789" s="91"/>
      <c r="E789" s="91"/>
      <c r="F789" s="91"/>
      <c r="G789" s="91"/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</row>
    <row r="790" spans="1:26" ht="12.75" customHeight="1" x14ac:dyDescent="0.2">
      <c r="A790" s="91"/>
      <c r="B790" s="91"/>
      <c r="C790" s="91"/>
      <c r="D790" s="91"/>
      <c r="E790" s="91"/>
      <c r="F790" s="91"/>
      <c r="G790" s="91"/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</row>
    <row r="791" spans="1:26" ht="12.75" customHeight="1" x14ac:dyDescent="0.2">
      <c r="A791" s="91"/>
      <c r="B791" s="91"/>
      <c r="C791" s="91"/>
      <c r="D791" s="91"/>
      <c r="E791" s="91"/>
      <c r="F791" s="91"/>
      <c r="G791" s="91"/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</row>
    <row r="792" spans="1:26" ht="12.75" customHeight="1" x14ac:dyDescent="0.2">
      <c r="A792" s="91"/>
      <c r="B792" s="91"/>
      <c r="C792" s="91"/>
      <c r="D792" s="91"/>
      <c r="E792" s="91"/>
      <c r="F792" s="91"/>
      <c r="G792" s="91"/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</row>
    <row r="793" spans="1:26" ht="12.75" customHeight="1" x14ac:dyDescent="0.2">
      <c r="A793" s="91"/>
      <c r="B793" s="91"/>
      <c r="C793" s="91"/>
      <c r="D793" s="91"/>
      <c r="E793" s="91"/>
      <c r="F793" s="91"/>
      <c r="G793" s="91"/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</row>
    <row r="794" spans="1:26" ht="12.75" customHeight="1" x14ac:dyDescent="0.2">
      <c r="A794" s="91"/>
      <c r="B794" s="91"/>
      <c r="C794" s="91"/>
      <c r="D794" s="91"/>
      <c r="E794" s="91"/>
      <c r="F794" s="91"/>
      <c r="G794" s="91"/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</row>
    <row r="795" spans="1:26" ht="12.75" customHeight="1" x14ac:dyDescent="0.2">
      <c r="A795" s="91"/>
      <c r="B795" s="91"/>
      <c r="C795" s="91"/>
      <c r="D795" s="91"/>
      <c r="E795" s="91"/>
      <c r="F795" s="91"/>
      <c r="G795" s="91"/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</row>
    <row r="796" spans="1:26" ht="12.75" customHeight="1" x14ac:dyDescent="0.2">
      <c r="A796" s="91"/>
      <c r="B796" s="91"/>
      <c r="C796" s="91"/>
      <c r="D796" s="91"/>
      <c r="E796" s="91"/>
      <c r="F796" s="91"/>
      <c r="G796" s="91"/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</row>
    <row r="797" spans="1:26" ht="12.75" customHeight="1" x14ac:dyDescent="0.2">
      <c r="A797" s="91"/>
      <c r="B797" s="91"/>
      <c r="C797" s="91"/>
      <c r="D797" s="91"/>
      <c r="E797" s="91"/>
      <c r="F797" s="91"/>
      <c r="G797" s="91"/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</row>
    <row r="798" spans="1:26" ht="12.75" customHeight="1" x14ac:dyDescent="0.2">
      <c r="A798" s="91"/>
      <c r="B798" s="91"/>
      <c r="C798" s="91"/>
      <c r="D798" s="91"/>
      <c r="E798" s="91"/>
      <c r="F798" s="91"/>
      <c r="G798" s="91"/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</row>
    <row r="799" spans="1:26" ht="12.75" customHeight="1" x14ac:dyDescent="0.2">
      <c r="A799" s="91"/>
      <c r="B799" s="91"/>
      <c r="C799" s="91"/>
      <c r="D799" s="91"/>
      <c r="E799" s="91"/>
      <c r="F799" s="91"/>
      <c r="G799" s="91"/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</row>
    <row r="800" spans="1:26" ht="12.75" customHeight="1" x14ac:dyDescent="0.2">
      <c r="A800" s="91"/>
      <c r="B800" s="91"/>
      <c r="C800" s="91"/>
      <c r="D800" s="91"/>
      <c r="E800" s="91"/>
      <c r="F800" s="91"/>
      <c r="G800" s="91"/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</row>
    <row r="801" spans="1:26" ht="12.75" customHeight="1" x14ac:dyDescent="0.2">
      <c r="A801" s="91"/>
      <c r="B801" s="91"/>
      <c r="C801" s="91"/>
      <c r="D801" s="91"/>
      <c r="E801" s="91"/>
      <c r="F801" s="91"/>
      <c r="G801" s="91"/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</row>
    <row r="802" spans="1:26" ht="12.75" customHeight="1" x14ac:dyDescent="0.2">
      <c r="A802" s="91"/>
      <c r="B802" s="91"/>
      <c r="C802" s="91"/>
      <c r="D802" s="91"/>
      <c r="E802" s="91"/>
      <c r="F802" s="91"/>
      <c r="G802" s="91"/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</row>
    <row r="803" spans="1:26" ht="12.75" customHeight="1" x14ac:dyDescent="0.2">
      <c r="A803" s="91"/>
      <c r="B803" s="91"/>
      <c r="C803" s="91"/>
      <c r="D803" s="91"/>
      <c r="E803" s="91"/>
      <c r="F803" s="91"/>
      <c r="G803" s="91"/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</row>
    <row r="804" spans="1:26" ht="12.75" customHeight="1" x14ac:dyDescent="0.2">
      <c r="A804" s="91"/>
      <c r="B804" s="91"/>
      <c r="C804" s="91"/>
      <c r="D804" s="91"/>
      <c r="E804" s="91"/>
      <c r="F804" s="91"/>
      <c r="G804" s="91"/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</row>
    <row r="805" spans="1:26" ht="12.75" customHeight="1" x14ac:dyDescent="0.2">
      <c r="A805" s="91"/>
      <c r="B805" s="91"/>
      <c r="C805" s="91"/>
      <c r="D805" s="91"/>
      <c r="E805" s="91"/>
      <c r="F805" s="91"/>
      <c r="G805" s="91"/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</row>
    <row r="806" spans="1:26" ht="12.75" customHeight="1" x14ac:dyDescent="0.2">
      <c r="A806" s="91"/>
      <c r="B806" s="91"/>
      <c r="C806" s="91"/>
      <c r="D806" s="91"/>
      <c r="E806" s="91"/>
      <c r="F806" s="91"/>
      <c r="G806" s="91"/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</row>
    <row r="807" spans="1:26" ht="12.75" customHeight="1" x14ac:dyDescent="0.2">
      <c r="A807" s="91"/>
      <c r="B807" s="91"/>
      <c r="C807" s="91"/>
      <c r="D807" s="91"/>
      <c r="E807" s="91"/>
      <c r="F807" s="91"/>
      <c r="G807" s="91"/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</row>
    <row r="808" spans="1:26" ht="12.75" customHeight="1" x14ac:dyDescent="0.2">
      <c r="A808" s="91"/>
      <c r="B808" s="91"/>
      <c r="C808" s="91"/>
      <c r="D808" s="91"/>
      <c r="E808" s="91"/>
      <c r="F808" s="91"/>
      <c r="G808" s="91"/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</row>
    <row r="809" spans="1:26" ht="12.75" customHeight="1" x14ac:dyDescent="0.2">
      <c r="A809" s="91"/>
      <c r="B809" s="91"/>
      <c r="C809" s="91"/>
      <c r="D809" s="91"/>
      <c r="E809" s="91"/>
      <c r="F809" s="91"/>
      <c r="G809" s="91"/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</row>
    <row r="810" spans="1:26" ht="12.75" customHeight="1" x14ac:dyDescent="0.2">
      <c r="A810" s="91"/>
      <c r="B810" s="91"/>
      <c r="C810" s="91"/>
      <c r="D810" s="91"/>
      <c r="E810" s="91"/>
      <c r="F810" s="91"/>
      <c r="G810" s="91"/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</row>
    <row r="811" spans="1:26" ht="12.75" customHeight="1" x14ac:dyDescent="0.2">
      <c r="A811" s="91"/>
      <c r="B811" s="91"/>
      <c r="C811" s="91"/>
      <c r="D811" s="91"/>
      <c r="E811" s="91"/>
      <c r="F811" s="91"/>
      <c r="G811" s="91"/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</row>
    <row r="812" spans="1:26" ht="12.75" customHeight="1" x14ac:dyDescent="0.2">
      <c r="A812" s="91"/>
      <c r="B812" s="91"/>
      <c r="C812" s="91"/>
      <c r="D812" s="91"/>
      <c r="E812" s="91"/>
      <c r="F812" s="91"/>
      <c r="G812" s="91"/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</row>
    <row r="813" spans="1:26" ht="12.75" customHeight="1" x14ac:dyDescent="0.2">
      <c r="A813" s="91"/>
      <c r="B813" s="91"/>
      <c r="C813" s="91"/>
      <c r="D813" s="91"/>
      <c r="E813" s="91"/>
      <c r="F813" s="91"/>
      <c r="G813" s="91"/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</row>
    <row r="814" spans="1:26" ht="12.75" customHeight="1" x14ac:dyDescent="0.2">
      <c r="A814" s="91"/>
      <c r="B814" s="91"/>
      <c r="C814" s="91"/>
      <c r="D814" s="91"/>
      <c r="E814" s="91"/>
      <c r="F814" s="91"/>
      <c r="G814" s="91"/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</row>
    <row r="815" spans="1:26" ht="12.75" customHeight="1" x14ac:dyDescent="0.2">
      <c r="A815" s="91"/>
      <c r="B815" s="91"/>
      <c r="C815" s="91"/>
      <c r="D815" s="91"/>
      <c r="E815" s="91"/>
      <c r="F815" s="91"/>
      <c r="G815" s="91"/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</row>
    <row r="816" spans="1:26" ht="12.75" customHeight="1" x14ac:dyDescent="0.2">
      <c r="A816" s="91"/>
      <c r="B816" s="91"/>
      <c r="C816" s="91"/>
      <c r="D816" s="91"/>
      <c r="E816" s="91"/>
      <c r="F816" s="91"/>
      <c r="G816" s="91"/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</row>
    <row r="817" spans="1:26" ht="12.75" customHeight="1" x14ac:dyDescent="0.2">
      <c r="A817" s="91"/>
      <c r="B817" s="91"/>
      <c r="C817" s="91"/>
      <c r="D817" s="91"/>
      <c r="E817" s="91"/>
      <c r="F817" s="91"/>
      <c r="G817" s="91"/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</row>
    <row r="818" spans="1:26" ht="12.75" customHeight="1" x14ac:dyDescent="0.2">
      <c r="A818" s="91"/>
      <c r="B818" s="91"/>
      <c r="C818" s="91"/>
      <c r="D818" s="91"/>
      <c r="E818" s="91"/>
      <c r="F818" s="91"/>
      <c r="G818" s="91"/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</row>
    <row r="819" spans="1:26" ht="12.75" customHeight="1" x14ac:dyDescent="0.2">
      <c r="A819" s="91"/>
      <c r="B819" s="91"/>
      <c r="C819" s="91"/>
      <c r="D819" s="91"/>
      <c r="E819" s="91"/>
      <c r="F819" s="91"/>
      <c r="G819" s="91"/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</row>
    <row r="820" spans="1:26" ht="12.75" customHeight="1" x14ac:dyDescent="0.2">
      <c r="A820" s="91"/>
      <c r="B820" s="91"/>
      <c r="C820" s="91"/>
      <c r="D820" s="91"/>
      <c r="E820" s="91"/>
      <c r="F820" s="91"/>
      <c r="G820" s="91"/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</row>
    <row r="821" spans="1:26" ht="12.75" customHeight="1" x14ac:dyDescent="0.2">
      <c r="A821" s="91"/>
      <c r="B821" s="91"/>
      <c r="C821" s="91"/>
      <c r="D821" s="91"/>
      <c r="E821" s="91"/>
      <c r="F821" s="91"/>
      <c r="G821" s="91"/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</row>
    <row r="822" spans="1:26" ht="12.75" customHeight="1" x14ac:dyDescent="0.2">
      <c r="A822" s="91"/>
      <c r="B822" s="91"/>
      <c r="C822" s="91"/>
      <c r="D822" s="91"/>
      <c r="E822" s="91"/>
      <c r="F822" s="91"/>
      <c r="G822" s="91"/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</row>
    <row r="823" spans="1:26" ht="12.75" customHeight="1" x14ac:dyDescent="0.2">
      <c r="A823" s="91"/>
      <c r="B823" s="91"/>
      <c r="C823" s="91"/>
      <c r="D823" s="91"/>
      <c r="E823" s="91"/>
      <c r="F823" s="91"/>
      <c r="G823" s="91"/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</row>
    <row r="824" spans="1:26" ht="12.75" customHeight="1" x14ac:dyDescent="0.2">
      <c r="A824" s="91"/>
      <c r="B824" s="91"/>
      <c r="C824" s="91"/>
      <c r="D824" s="91"/>
      <c r="E824" s="91"/>
      <c r="F824" s="91"/>
      <c r="G824" s="91"/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</row>
    <row r="825" spans="1:26" ht="12.75" customHeight="1" x14ac:dyDescent="0.2">
      <c r="A825" s="91"/>
      <c r="B825" s="91"/>
      <c r="C825" s="91"/>
      <c r="D825" s="91"/>
      <c r="E825" s="91"/>
      <c r="F825" s="91"/>
      <c r="G825" s="91"/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</row>
    <row r="826" spans="1:26" ht="12.75" customHeight="1" x14ac:dyDescent="0.2">
      <c r="A826" s="91"/>
      <c r="B826" s="91"/>
      <c r="C826" s="91"/>
      <c r="D826" s="91"/>
      <c r="E826" s="91"/>
      <c r="F826" s="91"/>
      <c r="G826" s="91"/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</row>
    <row r="827" spans="1:26" ht="12.75" customHeight="1" x14ac:dyDescent="0.2">
      <c r="A827" s="91"/>
      <c r="B827" s="91"/>
      <c r="C827" s="91"/>
      <c r="D827" s="91"/>
      <c r="E827" s="91"/>
      <c r="F827" s="91"/>
      <c r="G827" s="91"/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</row>
    <row r="828" spans="1:26" ht="12.75" customHeight="1" x14ac:dyDescent="0.2">
      <c r="A828" s="91"/>
      <c r="B828" s="91"/>
      <c r="C828" s="91"/>
      <c r="D828" s="91"/>
      <c r="E828" s="91"/>
      <c r="F828" s="91"/>
      <c r="G828" s="91"/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</row>
    <row r="829" spans="1:26" ht="12.75" customHeight="1" x14ac:dyDescent="0.2">
      <c r="A829" s="91"/>
      <c r="B829" s="91"/>
      <c r="C829" s="91"/>
      <c r="D829" s="91"/>
      <c r="E829" s="91"/>
      <c r="F829" s="91"/>
      <c r="G829" s="91"/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</row>
    <row r="830" spans="1:26" ht="12.75" customHeight="1" x14ac:dyDescent="0.2">
      <c r="A830" s="91"/>
      <c r="B830" s="91"/>
      <c r="C830" s="91"/>
      <c r="D830" s="91"/>
      <c r="E830" s="91"/>
      <c r="F830" s="91"/>
      <c r="G830" s="91"/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</row>
    <row r="831" spans="1:26" ht="12.75" customHeight="1" x14ac:dyDescent="0.2">
      <c r="A831" s="91"/>
      <c r="B831" s="91"/>
      <c r="C831" s="91"/>
      <c r="D831" s="91"/>
      <c r="E831" s="91"/>
      <c r="F831" s="91"/>
      <c r="G831" s="91"/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</row>
    <row r="832" spans="1:26" ht="12.75" customHeight="1" x14ac:dyDescent="0.2">
      <c r="A832" s="91"/>
      <c r="B832" s="91"/>
      <c r="C832" s="91"/>
      <c r="D832" s="91"/>
      <c r="E832" s="91"/>
      <c r="F832" s="91"/>
      <c r="G832" s="91"/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</row>
    <row r="833" spans="1:26" ht="12.75" customHeight="1" x14ac:dyDescent="0.2">
      <c r="A833" s="91"/>
      <c r="B833" s="91"/>
      <c r="C833" s="91"/>
      <c r="D833" s="91"/>
      <c r="E833" s="91"/>
      <c r="F833" s="91"/>
      <c r="G833" s="91"/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</row>
    <row r="834" spans="1:26" ht="12.75" customHeight="1" x14ac:dyDescent="0.2">
      <c r="A834" s="91"/>
      <c r="B834" s="91"/>
      <c r="C834" s="91"/>
      <c r="D834" s="91"/>
      <c r="E834" s="91"/>
      <c r="F834" s="91"/>
      <c r="G834" s="91"/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</row>
    <row r="835" spans="1:26" ht="12.75" customHeight="1" x14ac:dyDescent="0.2">
      <c r="A835" s="91"/>
      <c r="B835" s="91"/>
      <c r="C835" s="91"/>
      <c r="D835" s="91"/>
      <c r="E835" s="91"/>
      <c r="F835" s="91"/>
      <c r="G835" s="91"/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</row>
    <row r="836" spans="1:26" ht="12.75" customHeight="1" x14ac:dyDescent="0.2">
      <c r="A836" s="91"/>
      <c r="B836" s="91"/>
      <c r="C836" s="91"/>
      <c r="D836" s="91"/>
      <c r="E836" s="91"/>
      <c r="F836" s="91"/>
      <c r="G836" s="91"/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</row>
    <row r="837" spans="1:26" ht="12.75" customHeight="1" x14ac:dyDescent="0.2">
      <c r="A837" s="91"/>
      <c r="B837" s="91"/>
      <c r="C837" s="91"/>
      <c r="D837" s="91"/>
      <c r="E837" s="91"/>
      <c r="F837" s="91"/>
      <c r="G837" s="91"/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</row>
    <row r="838" spans="1:26" ht="12.75" customHeight="1" x14ac:dyDescent="0.2">
      <c r="A838" s="91"/>
      <c r="B838" s="91"/>
      <c r="C838" s="91"/>
      <c r="D838" s="91"/>
      <c r="E838" s="91"/>
      <c r="F838" s="91"/>
      <c r="G838" s="91"/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</row>
    <row r="839" spans="1:26" ht="12.75" customHeight="1" x14ac:dyDescent="0.2">
      <c r="A839" s="91"/>
      <c r="B839" s="91"/>
      <c r="C839" s="91"/>
      <c r="D839" s="91"/>
      <c r="E839" s="91"/>
      <c r="F839" s="91"/>
      <c r="G839" s="91"/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</row>
    <row r="840" spans="1:26" ht="12.75" customHeight="1" x14ac:dyDescent="0.2">
      <c r="A840" s="91"/>
      <c r="B840" s="91"/>
      <c r="C840" s="91"/>
      <c r="D840" s="91"/>
      <c r="E840" s="91"/>
      <c r="F840" s="91"/>
      <c r="G840" s="91"/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</row>
    <row r="841" spans="1:26" ht="12.75" customHeight="1" x14ac:dyDescent="0.2">
      <c r="A841" s="91"/>
      <c r="B841" s="91"/>
      <c r="C841" s="91"/>
      <c r="D841" s="91"/>
      <c r="E841" s="91"/>
      <c r="F841" s="91"/>
      <c r="G841" s="91"/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</row>
    <row r="842" spans="1:26" ht="12.75" customHeight="1" x14ac:dyDescent="0.2">
      <c r="A842" s="91"/>
      <c r="B842" s="91"/>
      <c r="C842" s="91"/>
      <c r="D842" s="91"/>
      <c r="E842" s="91"/>
      <c r="F842" s="91"/>
      <c r="G842" s="91"/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</row>
    <row r="843" spans="1:26" ht="12.75" customHeight="1" x14ac:dyDescent="0.2">
      <c r="A843" s="91"/>
      <c r="B843" s="91"/>
      <c r="C843" s="91"/>
      <c r="D843" s="91"/>
      <c r="E843" s="91"/>
      <c r="F843" s="91"/>
      <c r="G843" s="91"/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</row>
    <row r="844" spans="1:26" ht="12.75" customHeight="1" x14ac:dyDescent="0.2">
      <c r="A844" s="91"/>
      <c r="B844" s="91"/>
      <c r="C844" s="91"/>
      <c r="D844" s="91"/>
      <c r="E844" s="91"/>
      <c r="F844" s="91"/>
      <c r="G844" s="91"/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</row>
    <row r="845" spans="1:26" ht="12.75" customHeight="1" x14ac:dyDescent="0.2">
      <c r="A845" s="91"/>
      <c r="B845" s="91"/>
      <c r="C845" s="91"/>
      <c r="D845" s="91"/>
      <c r="E845" s="91"/>
      <c r="F845" s="91"/>
      <c r="G845" s="91"/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</row>
    <row r="846" spans="1:26" ht="12.75" customHeight="1" x14ac:dyDescent="0.2">
      <c r="A846" s="91"/>
      <c r="B846" s="91"/>
      <c r="C846" s="91"/>
      <c r="D846" s="91"/>
      <c r="E846" s="91"/>
      <c r="F846" s="91"/>
      <c r="G846" s="91"/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</row>
    <row r="847" spans="1:26" ht="12.75" customHeight="1" x14ac:dyDescent="0.2">
      <c r="A847" s="91"/>
      <c r="B847" s="91"/>
      <c r="C847" s="91"/>
      <c r="D847" s="91"/>
      <c r="E847" s="91"/>
      <c r="F847" s="91"/>
      <c r="G847" s="91"/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</row>
    <row r="848" spans="1:26" ht="12.75" customHeight="1" x14ac:dyDescent="0.2">
      <c r="A848" s="91"/>
      <c r="B848" s="91"/>
      <c r="C848" s="91"/>
      <c r="D848" s="91"/>
      <c r="E848" s="91"/>
      <c r="F848" s="91"/>
      <c r="G848" s="91"/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</row>
    <row r="849" spans="1:26" ht="12.75" customHeight="1" x14ac:dyDescent="0.2">
      <c r="A849" s="91"/>
      <c r="B849" s="91"/>
      <c r="C849" s="91"/>
      <c r="D849" s="91"/>
      <c r="E849" s="91"/>
      <c r="F849" s="91"/>
      <c r="G849" s="91"/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</row>
    <row r="850" spans="1:26" ht="12.75" customHeight="1" x14ac:dyDescent="0.2">
      <c r="A850" s="91"/>
      <c r="B850" s="91"/>
      <c r="C850" s="91"/>
      <c r="D850" s="91"/>
      <c r="E850" s="91"/>
      <c r="F850" s="91"/>
      <c r="G850" s="91"/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</row>
    <row r="851" spans="1:26" ht="12.75" customHeight="1" x14ac:dyDescent="0.2">
      <c r="A851" s="91"/>
      <c r="B851" s="91"/>
      <c r="C851" s="91"/>
      <c r="D851" s="91"/>
      <c r="E851" s="91"/>
      <c r="F851" s="91"/>
      <c r="G851" s="91"/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</row>
    <row r="852" spans="1:26" ht="12.75" customHeight="1" x14ac:dyDescent="0.2">
      <c r="A852" s="91"/>
      <c r="B852" s="91"/>
      <c r="C852" s="91"/>
      <c r="D852" s="91"/>
      <c r="E852" s="91"/>
      <c r="F852" s="91"/>
      <c r="G852" s="91"/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</row>
    <row r="853" spans="1:26" ht="12.75" customHeight="1" x14ac:dyDescent="0.2">
      <c r="A853" s="91"/>
      <c r="B853" s="91"/>
      <c r="C853" s="91"/>
      <c r="D853" s="91"/>
      <c r="E853" s="91"/>
      <c r="F853" s="91"/>
      <c r="G853" s="91"/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</row>
    <row r="854" spans="1:26" ht="12.75" customHeight="1" x14ac:dyDescent="0.2">
      <c r="A854" s="91"/>
      <c r="B854" s="91"/>
      <c r="C854" s="91"/>
      <c r="D854" s="91"/>
      <c r="E854" s="91"/>
      <c r="F854" s="91"/>
      <c r="G854" s="91"/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</row>
    <row r="855" spans="1:26" ht="12.75" customHeight="1" x14ac:dyDescent="0.2">
      <c r="A855" s="91"/>
      <c r="B855" s="91"/>
      <c r="C855" s="91"/>
      <c r="D855" s="91"/>
      <c r="E855" s="91"/>
      <c r="F855" s="91"/>
      <c r="G855" s="91"/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</row>
    <row r="856" spans="1:26" ht="12.75" customHeight="1" x14ac:dyDescent="0.2">
      <c r="A856" s="91"/>
      <c r="B856" s="91"/>
      <c r="C856" s="91"/>
      <c r="D856" s="91"/>
      <c r="E856" s="91"/>
      <c r="F856" s="91"/>
      <c r="G856" s="91"/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</row>
    <row r="857" spans="1:26" ht="12.75" customHeight="1" x14ac:dyDescent="0.2">
      <c r="A857" s="91"/>
      <c r="B857" s="91"/>
      <c r="C857" s="91"/>
      <c r="D857" s="91"/>
      <c r="E857" s="91"/>
      <c r="F857" s="91"/>
      <c r="G857" s="91"/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</row>
    <row r="858" spans="1:26" ht="12.75" customHeight="1" x14ac:dyDescent="0.2">
      <c r="A858" s="91"/>
      <c r="B858" s="91"/>
      <c r="C858" s="91"/>
      <c r="D858" s="91"/>
      <c r="E858" s="91"/>
      <c r="F858" s="91"/>
      <c r="G858" s="91"/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</row>
    <row r="859" spans="1:26" ht="12.75" customHeight="1" x14ac:dyDescent="0.2">
      <c r="A859" s="91"/>
      <c r="B859" s="91"/>
      <c r="C859" s="91"/>
      <c r="D859" s="91"/>
      <c r="E859" s="91"/>
      <c r="F859" s="91"/>
      <c r="G859" s="91"/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</row>
    <row r="860" spans="1:26" ht="12.75" customHeight="1" x14ac:dyDescent="0.2">
      <c r="A860" s="91"/>
      <c r="B860" s="91"/>
      <c r="C860" s="91"/>
      <c r="D860" s="91"/>
      <c r="E860" s="91"/>
      <c r="F860" s="91"/>
      <c r="G860" s="91"/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</row>
    <row r="861" spans="1:26" ht="12.75" customHeight="1" x14ac:dyDescent="0.2">
      <c r="A861" s="91"/>
      <c r="B861" s="91"/>
      <c r="C861" s="91"/>
      <c r="D861" s="91"/>
      <c r="E861" s="91"/>
      <c r="F861" s="91"/>
      <c r="G861" s="91"/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</row>
    <row r="862" spans="1:26" ht="12.75" customHeight="1" x14ac:dyDescent="0.2">
      <c r="A862" s="91"/>
      <c r="B862" s="91"/>
      <c r="C862" s="91"/>
      <c r="D862" s="91"/>
      <c r="E862" s="91"/>
      <c r="F862" s="91"/>
      <c r="G862" s="91"/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</row>
    <row r="863" spans="1:26" ht="12.75" customHeight="1" x14ac:dyDescent="0.2">
      <c r="A863" s="91"/>
      <c r="B863" s="91"/>
      <c r="C863" s="91"/>
      <c r="D863" s="91"/>
      <c r="E863" s="91"/>
      <c r="F863" s="91"/>
      <c r="G863" s="91"/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</row>
    <row r="864" spans="1:26" ht="12.75" customHeight="1" x14ac:dyDescent="0.2">
      <c r="A864" s="91"/>
      <c r="B864" s="91"/>
      <c r="C864" s="91"/>
      <c r="D864" s="91"/>
      <c r="E864" s="91"/>
      <c r="F864" s="91"/>
      <c r="G864" s="91"/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</row>
    <row r="865" spans="1:26" ht="12.75" customHeight="1" x14ac:dyDescent="0.2">
      <c r="A865" s="91"/>
      <c r="B865" s="91"/>
      <c r="C865" s="91"/>
      <c r="D865" s="91"/>
      <c r="E865" s="91"/>
      <c r="F865" s="91"/>
      <c r="G865" s="91"/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</row>
    <row r="866" spans="1:26" ht="12.75" customHeight="1" x14ac:dyDescent="0.2">
      <c r="A866" s="91"/>
      <c r="B866" s="91"/>
      <c r="C866" s="91"/>
      <c r="D866" s="91"/>
      <c r="E866" s="91"/>
      <c r="F866" s="91"/>
      <c r="G866" s="91"/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</row>
    <row r="867" spans="1:26" ht="12.75" customHeight="1" x14ac:dyDescent="0.2">
      <c r="A867" s="91"/>
      <c r="B867" s="91"/>
      <c r="C867" s="91"/>
      <c r="D867" s="91"/>
      <c r="E867" s="91"/>
      <c r="F867" s="91"/>
      <c r="G867" s="91"/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</row>
    <row r="868" spans="1:26" ht="12.75" customHeight="1" x14ac:dyDescent="0.2">
      <c r="A868" s="91"/>
      <c r="B868" s="91"/>
      <c r="C868" s="91"/>
      <c r="D868" s="91"/>
      <c r="E868" s="91"/>
      <c r="F868" s="91"/>
      <c r="G868" s="91"/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</row>
    <row r="869" spans="1:26" ht="12.75" customHeight="1" x14ac:dyDescent="0.2">
      <c r="A869" s="91"/>
      <c r="B869" s="91"/>
      <c r="C869" s="91"/>
      <c r="D869" s="91"/>
      <c r="E869" s="91"/>
      <c r="F869" s="91"/>
      <c r="G869" s="91"/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</row>
    <row r="870" spans="1:26" ht="12.75" customHeight="1" x14ac:dyDescent="0.2">
      <c r="A870" s="91"/>
      <c r="B870" s="91"/>
      <c r="C870" s="91"/>
      <c r="D870" s="91"/>
      <c r="E870" s="91"/>
      <c r="F870" s="91"/>
      <c r="G870" s="91"/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</row>
    <row r="871" spans="1:26" ht="12.75" customHeight="1" x14ac:dyDescent="0.2">
      <c r="A871" s="91"/>
      <c r="B871" s="91"/>
      <c r="C871" s="91"/>
      <c r="D871" s="91"/>
      <c r="E871" s="91"/>
      <c r="F871" s="91"/>
      <c r="G871" s="91"/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</row>
    <row r="872" spans="1:26" ht="12.75" customHeight="1" x14ac:dyDescent="0.2">
      <c r="A872" s="91"/>
      <c r="B872" s="91"/>
      <c r="C872" s="91"/>
      <c r="D872" s="91"/>
      <c r="E872" s="91"/>
      <c r="F872" s="91"/>
      <c r="G872" s="91"/>
      <c r="H872" s="91"/>
      <c r="I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</row>
    <row r="873" spans="1:26" ht="12.75" customHeight="1" x14ac:dyDescent="0.2">
      <c r="A873" s="91"/>
      <c r="B873" s="91"/>
      <c r="C873" s="91"/>
      <c r="D873" s="91"/>
      <c r="E873" s="91"/>
      <c r="F873" s="91"/>
      <c r="G873" s="91"/>
      <c r="H873" s="91"/>
      <c r="I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</row>
    <row r="874" spans="1:26" ht="12.75" customHeight="1" x14ac:dyDescent="0.2">
      <c r="A874" s="91"/>
      <c r="B874" s="91"/>
      <c r="C874" s="91"/>
      <c r="D874" s="91"/>
      <c r="E874" s="91"/>
      <c r="F874" s="91"/>
      <c r="G874" s="91"/>
      <c r="H874" s="91"/>
      <c r="I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</row>
    <row r="875" spans="1:26" ht="12.75" customHeight="1" x14ac:dyDescent="0.2">
      <c r="A875" s="91"/>
      <c r="B875" s="91"/>
      <c r="C875" s="91"/>
      <c r="D875" s="91"/>
      <c r="E875" s="91"/>
      <c r="F875" s="91"/>
      <c r="G875" s="91"/>
      <c r="H875" s="91"/>
      <c r="I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</row>
    <row r="876" spans="1:26" ht="12.75" customHeight="1" x14ac:dyDescent="0.2">
      <c r="A876" s="91"/>
      <c r="B876" s="91"/>
      <c r="C876" s="91"/>
      <c r="D876" s="91"/>
      <c r="E876" s="91"/>
      <c r="F876" s="91"/>
      <c r="G876" s="91"/>
      <c r="H876" s="91"/>
      <c r="I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</row>
    <row r="877" spans="1:26" ht="12.75" customHeight="1" x14ac:dyDescent="0.2">
      <c r="A877" s="91"/>
      <c r="B877" s="91"/>
      <c r="C877" s="91"/>
      <c r="D877" s="91"/>
      <c r="E877" s="91"/>
      <c r="F877" s="91"/>
      <c r="G877" s="91"/>
      <c r="H877" s="91"/>
      <c r="I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</row>
    <row r="878" spans="1:26" ht="12.75" customHeight="1" x14ac:dyDescent="0.2">
      <c r="A878" s="91"/>
      <c r="B878" s="91"/>
      <c r="C878" s="91"/>
      <c r="D878" s="91"/>
      <c r="E878" s="91"/>
      <c r="F878" s="91"/>
      <c r="G878" s="91"/>
      <c r="H878" s="91"/>
      <c r="I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</row>
    <row r="879" spans="1:26" ht="12.75" customHeight="1" x14ac:dyDescent="0.2">
      <c r="A879" s="91"/>
      <c r="B879" s="91"/>
      <c r="C879" s="91"/>
      <c r="D879" s="91"/>
      <c r="E879" s="91"/>
      <c r="F879" s="91"/>
      <c r="G879" s="91"/>
      <c r="H879" s="91"/>
      <c r="I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</row>
    <row r="880" spans="1:26" ht="12.75" customHeight="1" x14ac:dyDescent="0.2">
      <c r="A880" s="91"/>
      <c r="B880" s="91"/>
      <c r="C880" s="91"/>
      <c r="D880" s="91"/>
      <c r="E880" s="91"/>
      <c r="F880" s="91"/>
      <c r="G880" s="91"/>
      <c r="H880" s="91"/>
      <c r="I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</row>
    <row r="881" spans="1:26" ht="12.75" customHeight="1" x14ac:dyDescent="0.2">
      <c r="A881" s="91"/>
      <c r="B881" s="91"/>
      <c r="C881" s="91"/>
      <c r="D881" s="91"/>
      <c r="E881" s="91"/>
      <c r="F881" s="91"/>
      <c r="G881" s="91"/>
      <c r="H881" s="91"/>
      <c r="I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</row>
    <row r="882" spans="1:26" ht="12.75" customHeight="1" x14ac:dyDescent="0.2">
      <c r="A882" s="91"/>
      <c r="B882" s="91"/>
      <c r="C882" s="91"/>
      <c r="D882" s="91"/>
      <c r="E882" s="91"/>
      <c r="F882" s="91"/>
      <c r="G882" s="91"/>
      <c r="H882" s="91"/>
      <c r="I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</row>
    <row r="883" spans="1:26" ht="12.75" customHeight="1" x14ac:dyDescent="0.2">
      <c r="A883" s="91"/>
      <c r="B883" s="91"/>
      <c r="C883" s="91"/>
      <c r="D883" s="91"/>
      <c r="E883" s="91"/>
      <c r="F883" s="91"/>
      <c r="G883" s="91"/>
      <c r="H883" s="91"/>
      <c r="I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</row>
    <row r="884" spans="1:26" ht="12.75" customHeight="1" x14ac:dyDescent="0.2">
      <c r="A884" s="91"/>
      <c r="B884" s="91"/>
      <c r="C884" s="91"/>
      <c r="D884" s="91"/>
      <c r="E884" s="91"/>
      <c r="F884" s="91"/>
      <c r="G884" s="91"/>
      <c r="H884" s="91"/>
      <c r="I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</row>
    <row r="885" spans="1:26" ht="12.75" customHeight="1" x14ac:dyDescent="0.2">
      <c r="A885" s="91"/>
      <c r="B885" s="91"/>
      <c r="C885" s="91"/>
      <c r="D885" s="91"/>
      <c r="E885" s="91"/>
      <c r="F885" s="91"/>
      <c r="G885" s="91"/>
      <c r="H885" s="91"/>
      <c r="I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</row>
    <row r="886" spans="1:26" ht="12.75" customHeight="1" x14ac:dyDescent="0.2">
      <c r="A886" s="91"/>
      <c r="B886" s="91"/>
      <c r="C886" s="91"/>
      <c r="D886" s="91"/>
      <c r="E886" s="91"/>
      <c r="F886" s="91"/>
      <c r="G886" s="91"/>
      <c r="H886" s="91"/>
      <c r="I886" s="91"/>
      <c r="J886" s="91"/>
      <c r="K886" s="91"/>
      <c r="L886" s="91"/>
      <c r="M886" s="91"/>
      <c r="N886" s="91"/>
      <c r="O886" s="91"/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</row>
    <row r="887" spans="1:26" ht="12.75" customHeight="1" x14ac:dyDescent="0.2">
      <c r="A887" s="91"/>
      <c r="B887" s="91"/>
      <c r="C887" s="91"/>
      <c r="D887" s="91"/>
      <c r="E887" s="91"/>
      <c r="F887" s="91"/>
      <c r="G887" s="91"/>
      <c r="H887" s="91"/>
      <c r="I887" s="91"/>
      <c r="J887" s="91"/>
      <c r="K887" s="91"/>
      <c r="L887" s="91"/>
      <c r="M887" s="91"/>
      <c r="N887" s="91"/>
      <c r="O887" s="91"/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</row>
    <row r="888" spans="1:26" ht="12.75" customHeight="1" x14ac:dyDescent="0.2">
      <c r="A888" s="91"/>
      <c r="B888" s="91"/>
      <c r="C888" s="91"/>
      <c r="D888" s="91"/>
      <c r="E888" s="91"/>
      <c r="F888" s="91"/>
      <c r="G888" s="91"/>
      <c r="H888" s="91"/>
      <c r="I888" s="91"/>
      <c r="J888" s="91"/>
      <c r="K888" s="91"/>
      <c r="L888" s="91"/>
      <c r="M888" s="91"/>
      <c r="N888" s="91"/>
      <c r="O888" s="91"/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</row>
    <row r="889" spans="1:26" ht="12.75" customHeight="1" x14ac:dyDescent="0.2">
      <c r="A889" s="91"/>
      <c r="B889" s="91"/>
      <c r="C889" s="91"/>
      <c r="D889" s="91"/>
      <c r="E889" s="91"/>
      <c r="F889" s="91"/>
      <c r="G889" s="91"/>
      <c r="H889" s="91"/>
      <c r="I889" s="91"/>
      <c r="J889" s="91"/>
      <c r="K889" s="91"/>
      <c r="L889" s="91"/>
      <c r="M889" s="91"/>
      <c r="N889" s="91"/>
      <c r="O889" s="91"/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</row>
    <row r="890" spans="1:26" ht="12.75" customHeight="1" x14ac:dyDescent="0.2">
      <c r="A890" s="91"/>
      <c r="B890" s="91"/>
      <c r="C890" s="91"/>
      <c r="D890" s="91"/>
      <c r="E890" s="91"/>
      <c r="F890" s="91"/>
      <c r="G890" s="91"/>
      <c r="H890" s="91"/>
      <c r="I890" s="91"/>
      <c r="J890" s="91"/>
      <c r="K890" s="91"/>
      <c r="L890" s="91"/>
      <c r="M890" s="91"/>
      <c r="N890" s="91"/>
      <c r="O890" s="91"/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</row>
    <row r="891" spans="1:26" ht="12.75" customHeight="1" x14ac:dyDescent="0.2">
      <c r="A891" s="91"/>
      <c r="B891" s="91"/>
      <c r="C891" s="91"/>
      <c r="D891" s="91"/>
      <c r="E891" s="91"/>
      <c r="F891" s="91"/>
      <c r="G891" s="91"/>
      <c r="H891" s="91"/>
      <c r="I891" s="91"/>
      <c r="J891" s="91"/>
      <c r="K891" s="91"/>
      <c r="L891" s="91"/>
      <c r="M891" s="91"/>
      <c r="N891" s="91"/>
      <c r="O891" s="91"/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</row>
    <row r="892" spans="1:26" ht="12.75" customHeight="1" x14ac:dyDescent="0.2">
      <c r="A892" s="91"/>
      <c r="B892" s="91"/>
      <c r="C892" s="91"/>
      <c r="D892" s="91"/>
      <c r="E892" s="91"/>
      <c r="F892" s="91"/>
      <c r="G892" s="91"/>
      <c r="H892" s="91"/>
      <c r="I892" s="91"/>
      <c r="J892" s="91"/>
      <c r="K892" s="91"/>
      <c r="L892" s="91"/>
      <c r="M892" s="91"/>
      <c r="N892" s="91"/>
      <c r="O892" s="91"/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</row>
    <row r="893" spans="1:26" ht="12.75" customHeight="1" x14ac:dyDescent="0.2">
      <c r="A893" s="91"/>
      <c r="B893" s="91"/>
      <c r="C893" s="91"/>
      <c r="D893" s="91"/>
      <c r="E893" s="91"/>
      <c r="F893" s="91"/>
      <c r="G893" s="91"/>
      <c r="H893" s="91"/>
      <c r="I893" s="91"/>
      <c r="J893" s="91"/>
      <c r="K893" s="91"/>
      <c r="L893" s="91"/>
      <c r="M893" s="91"/>
      <c r="N893" s="91"/>
      <c r="O893" s="91"/>
      <c r="P893" s="91"/>
      <c r="Q893" s="91"/>
      <c r="R893" s="91"/>
      <c r="S893" s="91"/>
      <c r="T893" s="91"/>
      <c r="U893" s="91"/>
      <c r="V893" s="91"/>
      <c r="W893" s="91"/>
      <c r="X893" s="91"/>
      <c r="Y893" s="91"/>
      <c r="Z893" s="91"/>
    </row>
    <row r="894" spans="1:26" ht="12.75" customHeight="1" x14ac:dyDescent="0.2">
      <c r="A894" s="91"/>
      <c r="B894" s="91"/>
      <c r="C894" s="91"/>
      <c r="D894" s="91"/>
      <c r="E894" s="91"/>
      <c r="F894" s="91"/>
      <c r="G894" s="91"/>
      <c r="H894" s="91"/>
      <c r="I894" s="91"/>
      <c r="J894" s="91"/>
      <c r="K894" s="91"/>
      <c r="L894" s="91"/>
      <c r="M894" s="91"/>
      <c r="N894" s="91"/>
      <c r="O894" s="91"/>
      <c r="P894" s="91"/>
      <c r="Q894" s="91"/>
      <c r="R894" s="91"/>
      <c r="S894" s="91"/>
      <c r="T894" s="91"/>
      <c r="U894" s="91"/>
      <c r="V894" s="91"/>
      <c r="W894" s="91"/>
      <c r="X894" s="91"/>
      <c r="Y894" s="91"/>
      <c r="Z894" s="91"/>
    </row>
    <row r="895" spans="1:26" ht="12.75" customHeight="1" x14ac:dyDescent="0.2">
      <c r="A895" s="91"/>
      <c r="B895" s="91"/>
      <c r="C895" s="91"/>
      <c r="D895" s="91"/>
      <c r="E895" s="91"/>
      <c r="F895" s="91"/>
      <c r="G895" s="91"/>
      <c r="H895" s="91"/>
      <c r="I895" s="91"/>
      <c r="J895" s="91"/>
      <c r="K895" s="91"/>
      <c r="L895" s="91"/>
      <c r="M895" s="91"/>
      <c r="N895" s="91"/>
      <c r="O895" s="91"/>
      <c r="P895" s="91"/>
      <c r="Q895" s="91"/>
      <c r="R895" s="91"/>
      <c r="S895" s="91"/>
      <c r="T895" s="91"/>
      <c r="U895" s="91"/>
      <c r="V895" s="91"/>
      <c r="W895" s="91"/>
      <c r="X895" s="91"/>
      <c r="Y895" s="91"/>
      <c r="Z895" s="91"/>
    </row>
    <row r="896" spans="1:26" ht="12.75" customHeight="1" x14ac:dyDescent="0.2">
      <c r="A896" s="91"/>
      <c r="B896" s="91"/>
      <c r="C896" s="91"/>
      <c r="D896" s="91"/>
      <c r="E896" s="91"/>
      <c r="F896" s="91"/>
      <c r="G896" s="91"/>
      <c r="H896" s="91"/>
      <c r="I896" s="91"/>
      <c r="J896" s="91"/>
      <c r="K896" s="91"/>
      <c r="L896" s="91"/>
      <c r="M896" s="91"/>
      <c r="N896" s="91"/>
      <c r="O896" s="91"/>
      <c r="P896" s="91"/>
      <c r="Q896" s="91"/>
      <c r="R896" s="91"/>
      <c r="S896" s="91"/>
      <c r="T896" s="91"/>
      <c r="U896" s="91"/>
      <c r="V896" s="91"/>
      <c r="W896" s="91"/>
      <c r="X896" s="91"/>
      <c r="Y896" s="91"/>
      <c r="Z896" s="91"/>
    </row>
    <row r="897" spans="1:26" ht="12.75" customHeight="1" x14ac:dyDescent="0.2">
      <c r="A897" s="91"/>
      <c r="B897" s="91"/>
      <c r="C897" s="91"/>
      <c r="D897" s="91"/>
      <c r="E897" s="91"/>
      <c r="F897" s="91"/>
      <c r="G897" s="91"/>
      <c r="H897" s="91"/>
      <c r="I897" s="91"/>
      <c r="J897" s="91"/>
      <c r="K897" s="91"/>
      <c r="L897" s="91"/>
      <c r="M897" s="91"/>
      <c r="N897" s="91"/>
      <c r="O897" s="91"/>
      <c r="P897" s="91"/>
      <c r="Q897" s="91"/>
      <c r="R897" s="91"/>
      <c r="S897" s="91"/>
      <c r="T897" s="91"/>
      <c r="U897" s="91"/>
      <c r="V897" s="91"/>
      <c r="W897" s="91"/>
      <c r="X897" s="91"/>
      <c r="Y897" s="91"/>
      <c r="Z897" s="91"/>
    </row>
    <row r="898" spans="1:26" ht="12.75" customHeight="1" x14ac:dyDescent="0.2">
      <c r="A898" s="91"/>
      <c r="B898" s="91"/>
      <c r="C898" s="91"/>
      <c r="D898" s="91"/>
      <c r="E898" s="91"/>
      <c r="F898" s="91"/>
      <c r="G898" s="91"/>
      <c r="H898" s="91"/>
      <c r="I898" s="91"/>
      <c r="J898" s="91"/>
      <c r="K898" s="91"/>
      <c r="L898" s="91"/>
      <c r="M898" s="91"/>
      <c r="N898" s="91"/>
      <c r="O898" s="91"/>
      <c r="P898" s="91"/>
      <c r="Q898" s="91"/>
      <c r="R898" s="91"/>
      <c r="S898" s="91"/>
      <c r="T898" s="91"/>
      <c r="U898" s="91"/>
      <c r="V898" s="91"/>
      <c r="W898" s="91"/>
      <c r="X898" s="91"/>
      <c r="Y898" s="91"/>
      <c r="Z898" s="91"/>
    </row>
    <row r="899" spans="1:26" ht="12.75" customHeight="1" x14ac:dyDescent="0.2">
      <c r="A899" s="91"/>
      <c r="B899" s="91"/>
      <c r="C899" s="91"/>
      <c r="D899" s="91"/>
      <c r="E899" s="91"/>
      <c r="F899" s="91"/>
      <c r="G899" s="91"/>
      <c r="H899" s="91"/>
      <c r="I899" s="91"/>
      <c r="J899" s="91"/>
      <c r="K899" s="91"/>
      <c r="L899" s="91"/>
      <c r="M899" s="91"/>
      <c r="N899" s="91"/>
      <c r="O899" s="91"/>
      <c r="P899" s="91"/>
      <c r="Q899" s="91"/>
      <c r="R899" s="91"/>
      <c r="S899" s="91"/>
      <c r="T899" s="91"/>
      <c r="U899" s="91"/>
      <c r="V899" s="91"/>
      <c r="W899" s="91"/>
      <c r="X899" s="91"/>
      <c r="Y899" s="91"/>
      <c r="Z899" s="91"/>
    </row>
    <row r="900" spans="1:26" ht="12.75" customHeight="1" x14ac:dyDescent="0.2">
      <c r="A900" s="91"/>
      <c r="B900" s="91"/>
      <c r="C900" s="91"/>
      <c r="D900" s="91"/>
      <c r="E900" s="91"/>
      <c r="F900" s="91"/>
      <c r="G900" s="91"/>
      <c r="H900" s="91"/>
      <c r="I900" s="91"/>
      <c r="J900" s="91"/>
      <c r="K900" s="91"/>
      <c r="L900" s="91"/>
      <c r="M900" s="91"/>
      <c r="N900" s="91"/>
      <c r="O900" s="91"/>
      <c r="P900" s="91"/>
      <c r="Q900" s="91"/>
      <c r="R900" s="91"/>
      <c r="S900" s="91"/>
      <c r="T900" s="91"/>
      <c r="U900" s="91"/>
      <c r="V900" s="91"/>
      <c r="W900" s="91"/>
      <c r="X900" s="91"/>
      <c r="Y900" s="91"/>
      <c r="Z900" s="91"/>
    </row>
    <row r="901" spans="1:26" ht="12.75" customHeight="1" x14ac:dyDescent="0.2">
      <c r="A901" s="91"/>
      <c r="B901" s="91"/>
      <c r="C901" s="91"/>
      <c r="D901" s="91"/>
      <c r="E901" s="91"/>
      <c r="F901" s="91"/>
      <c r="G901" s="91"/>
      <c r="H901" s="91"/>
      <c r="I901" s="91"/>
      <c r="J901" s="91"/>
      <c r="K901" s="91"/>
      <c r="L901" s="91"/>
      <c r="M901" s="91"/>
      <c r="N901" s="91"/>
      <c r="O901" s="91"/>
      <c r="P901" s="91"/>
      <c r="Q901" s="91"/>
      <c r="R901" s="91"/>
      <c r="S901" s="91"/>
      <c r="T901" s="91"/>
      <c r="U901" s="91"/>
      <c r="V901" s="91"/>
      <c r="W901" s="91"/>
      <c r="X901" s="91"/>
      <c r="Y901" s="91"/>
      <c r="Z901" s="91"/>
    </row>
    <row r="902" spans="1:26" ht="12.75" customHeight="1" x14ac:dyDescent="0.2">
      <c r="A902" s="91"/>
      <c r="B902" s="91"/>
      <c r="C902" s="91"/>
      <c r="D902" s="91"/>
      <c r="E902" s="91"/>
      <c r="F902" s="91"/>
      <c r="G902" s="91"/>
      <c r="H902" s="91"/>
      <c r="I902" s="91"/>
      <c r="J902" s="91"/>
      <c r="K902" s="91"/>
      <c r="L902" s="91"/>
      <c r="M902" s="91"/>
      <c r="N902" s="91"/>
      <c r="O902" s="91"/>
      <c r="P902" s="91"/>
      <c r="Q902" s="91"/>
      <c r="R902" s="91"/>
      <c r="S902" s="91"/>
      <c r="T902" s="91"/>
      <c r="U902" s="91"/>
      <c r="V902" s="91"/>
      <c r="W902" s="91"/>
      <c r="X902" s="91"/>
      <c r="Y902" s="91"/>
      <c r="Z902" s="91"/>
    </row>
    <row r="903" spans="1:26" ht="12.75" customHeight="1" x14ac:dyDescent="0.2">
      <c r="A903" s="91"/>
      <c r="B903" s="91"/>
      <c r="C903" s="91"/>
      <c r="D903" s="91"/>
      <c r="E903" s="91"/>
      <c r="F903" s="91"/>
      <c r="G903" s="91"/>
      <c r="H903" s="91"/>
      <c r="I903" s="91"/>
      <c r="J903" s="91"/>
      <c r="K903" s="91"/>
      <c r="L903" s="91"/>
      <c r="M903" s="91"/>
      <c r="N903" s="91"/>
      <c r="O903" s="91"/>
      <c r="P903" s="91"/>
      <c r="Q903" s="91"/>
      <c r="R903" s="91"/>
      <c r="S903" s="91"/>
      <c r="T903" s="91"/>
      <c r="U903" s="91"/>
      <c r="V903" s="91"/>
      <c r="W903" s="91"/>
      <c r="X903" s="91"/>
      <c r="Y903" s="91"/>
      <c r="Z903" s="91"/>
    </row>
    <row r="904" spans="1:26" ht="12.75" customHeight="1" x14ac:dyDescent="0.2">
      <c r="A904" s="91"/>
      <c r="B904" s="91"/>
      <c r="C904" s="91"/>
      <c r="D904" s="91"/>
      <c r="E904" s="91"/>
      <c r="F904" s="91"/>
      <c r="G904" s="91"/>
      <c r="H904" s="91"/>
      <c r="I904" s="91"/>
      <c r="J904" s="91"/>
      <c r="K904" s="91"/>
      <c r="L904" s="91"/>
      <c r="M904" s="91"/>
      <c r="N904" s="91"/>
      <c r="O904" s="91"/>
      <c r="P904" s="91"/>
      <c r="Q904" s="91"/>
      <c r="R904" s="91"/>
      <c r="S904" s="91"/>
      <c r="T904" s="91"/>
      <c r="U904" s="91"/>
      <c r="V904" s="91"/>
      <c r="W904" s="91"/>
      <c r="X904" s="91"/>
      <c r="Y904" s="91"/>
      <c r="Z904" s="91"/>
    </row>
    <row r="905" spans="1:26" ht="12.75" customHeight="1" x14ac:dyDescent="0.2">
      <c r="A905" s="91"/>
      <c r="B905" s="91"/>
      <c r="C905" s="91"/>
      <c r="D905" s="91"/>
      <c r="E905" s="91"/>
      <c r="F905" s="91"/>
      <c r="G905" s="91"/>
      <c r="H905" s="91"/>
      <c r="I905" s="91"/>
      <c r="J905" s="91"/>
      <c r="K905" s="91"/>
      <c r="L905" s="91"/>
      <c r="M905" s="91"/>
      <c r="N905" s="91"/>
      <c r="O905" s="91"/>
      <c r="P905" s="91"/>
      <c r="Q905" s="91"/>
      <c r="R905" s="91"/>
      <c r="S905" s="91"/>
      <c r="T905" s="91"/>
      <c r="U905" s="91"/>
      <c r="V905" s="91"/>
      <c r="W905" s="91"/>
      <c r="X905" s="91"/>
      <c r="Y905" s="91"/>
      <c r="Z905" s="91"/>
    </row>
    <row r="906" spans="1:26" ht="12.75" customHeight="1" x14ac:dyDescent="0.2">
      <c r="A906" s="91"/>
      <c r="B906" s="91"/>
      <c r="C906" s="91"/>
      <c r="D906" s="91"/>
      <c r="E906" s="91"/>
      <c r="F906" s="91"/>
      <c r="G906" s="91"/>
      <c r="H906" s="91"/>
      <c r="I906" s="91"/>
      <c r="J906" s="91"/>
      <c r="K906" s="91"/>
      <c r="L906" s="91"/>
      <c r="M906" s="91"/>
      <c r="N906" s="91"/>
      <c r="O906" s="91"/>
      <c r="P906" s="91"/>
      <c r="Q906" s="91"/>
      <c r="R906" s="91"/>
      <c r="S906" s="91"/>
      <c r="T906" s="91"/>
      <c r="U906" s="91"/>
      <c r="V906" s="91"/>
      <c r="W906" s="91"/>
      <c r="X906" s="91"/>
      <c r="Y906" s="91"/>
      <c r="Z906" s="91"/>
    </row>
    <row r="907" spans="1:26" ht="12.75" customHeight="1" x14ac:dyDescent="0.2">
      <c r="A907" s="91"/>
      <c r="B907" s="91"/>
      <c r="C907" s="91"/>
      <c r="D907" s="91"/>
      <c r="E907" s="91"/>
      <c r="F907" s="91"/>
      <c r="G907" s="91"/>
      <c r="H907" s="91"/>
      <c r="I907" s="91"/>
      <c r="J907" s="91"/>
      <c r="K907" s="91"/>
      <c r="L907" s="91"/>
      <c r="M907" s="91"/>
      <c r="N907" s="91"/>
      <c r="O907" s="91"/>
      <c r="P907" s="91"/>
      <c r="Q907" s="91"/>
      <c r="R907" s="91"/>
      <c r="S907" s="91"/>
      <c r="T907" s="91"/>
      <c r="U907" s="91"/>
      <c r="V907" s="91"/>
      <c r="W907" s="91"/>
      <c r="X907" s="91"/>
      <c r="Y907" s="91"/>
      <c r="Z907" s="91"/>
    </row>
    <row r="908" spans="1:26" ht="12.75" customHeight="1" x14ac:dyDescent="0.2">
      <c r="A908" s="91"/>
      <c r="B908" s="91"/>
      <c r="C908" s="91"/>
      <c r="D908" s="91"/>
      <c r="E908" s="91"/>
      <c r="F908" s="91"/>
      <c r="G908" s="91"/>
      <c r="H908" s="91"/>
      <c r="I908" s="91"/>
      <c r="J908" s="91"/>
      <c r="K908" s="91"/>
      <c r="L908" s="91"/>
      <c r="M908" s="91"/>
      <c r="N908" s="91"/>
      <c r="O908" s="91"/>
      <c r="P908" s="91"/>
      <c r="Q908" s="91"/>
      <c r="R908" s="91"/>
      <c r="S908" s="91"/>
      <c r="T908" s="91"/>
      <c r="U908" s="91"/>
      <c r="V908" s="91"/>
      <c r="W908" s="91"/>
      <c r="X908" s="91"/>
      <c r="Y908" s="91"/>
      <c r="Z908" s="91"/>
    </row>
    <row r="909" spans="1:26" ht="12.75" customHeight="1" x14ac:dyDescent="0.2">
      <c r="A909" s="91"/>
      <c r="B909" s="91"/>
      <c r="C909" s="91"/>
      <c r="D909" s="91"/>
      <c r="E909" s="91"/>
      <c r="F909" s="91"/>
      <c r="G909" s="91"/>
      <c r="H909" s="91"/>
      <c r="I909" s="91"/>
      <c r="J909" s="91"/>
      <c r="K909" s="91"/>
      <c r="L909" s="91"/>
      <c r="M909" s="91"/>
      <c r="N909" s="91"/>
      <c r="O909" s="91"/>
      <c r="P909" s="91"/>
      <c r="Q909" s="91"/>
      <c r="R909" s="91"/>
      <c r="S909" s="91"/>
      <c r="T909" s="91"/>
      <c r="U909" s="91"/>
      <c r="V909" s="91"/>
      <c r="W909" s="91"/>
      <c r="X909" s="91"/>
      <c r="Y909" s="91"/>
      <c r="Z909" s="91"/>
    </row>
    <row r="910" spans="1:26" ht="12.75" customHeight="1" x14ac:dyDescent="0.2">
      <c r="A910" s="91"/>
      <c r="B910" s="91"/>
      <c r="C910" s="91"/>
      <c r="D910" s="91"/>
      <c r="E910" s="91"/>
      <c r="F910" s="91"/>
      <c r="G910" s="91"/>
      <c r="H910" s="91"/>
      <c r="I910" s="91"/>
      <c r="J910" s="91"/>
      <c r="K910" s="91"/>
      <c r="L910" s="91"/>
      <c r="M910" s="91"/>
      <c r="N910" s="91"/>
      <c r="O910" s="91"/>
      <c r="P910" s="91"/>
      <c r="Q910" s="91"/>
      <c r="R910" s="91"/>
      <c r="S910" s="91"/>
      <c r="T910" s="91"/>
      <c r="U910" s="91"/>
      <c r="V910" s="91"/>
      <c r="W910" s="91"/>
      <c r="X910" s="91"/>
      <c r="Y910" s="91"/>
      <c r="Z910" s="91"/>
    </row>
    <row r="911" spans="1:26" ht="12.75" customHeight="1" x14ac:dyDescent="0.2">
      <c r="A911" s="91"/>
      <c r="B911" s="91"/>
      <c r="C911" s="91"/>
      <c r="D911" s="91"/>
      <c r="E911" s="91"/>
      <c r="F911" s="91"/>
      <c r="G911" s="91"/>
      <c r="H911" s="91"/>
      <c r="I911" s="91"/>
      <c r="J911" s="91"/>
      <c r="K911" s="91"/>
      <c r="L911" s="91"/>
      <c r="M911" s="91"/>
      <c r="N911" s="91"/>
      <c r="O911" s="91"/>
      <c r="P911" s="91"/>
      <c r="Q911" s="91"/>
      <c r="R911" s="91"/>
      <c r="S911" s="91"/>
      <c r="T911" s="91"/>
      <c r="U911" s="91"/>
      <c r="V911" s="91"/>
      <c r="W911" s="91"/>
      <c r="X911" s="91"/>
      <c r="Y911" s="91"/>
      <c r="Z911" s="91"/>
    </row>
    <row r="912" spans="1:26" ht="12.75" customHeight="1" x14ac:dyDescent="0.2">
      <c r="A912" s="91"/>
      <c r="B912" s="91"/>
      <c r="C912" s="91"/>
      <c r="D912" s="91"/>
      <c r="E912" s="91"/>
      <c r="F912" s="91"/>
      <c r="G912" s="91"/>
      <c r="H912" s="91"/>
      <c r="I912" s="91"/>
      <c r="J912" s="91"/>
      <c r="K912" s="91"/>
      <c r="L912" s="91"/>
      <c r="M912" s="91"/>
      <c r="N912" s="91"/>
      <c r="O912" s="91"/>
      <c r="P912" s="91"/>
      <c r="Q912" s="91"/>
      <c r="R912" s="91"/>
      <c r="S912" s="91"/>
      <c r="T912" s="91"/>
      <c r="U912" s="91"/>
      <c r="V912" s="91"/>
      <c r="W912" s="91"/>
      <c r="X912" s="91"/>
      <c r="Y912" s="91"/>
      <c r="Z912" s="91"/>
    </row>
    <row r="913" spans="1:26" ht="12.75" customHeight="1" x14ac:dyDescent="0.2">
      <c r="A913" s="91"/>
      <c r="B913" s="91"/>
      <c r="C913" s="91"/>
      <c r="D913" s="91"/>
      <c r="E913" s="91"/>
      <c r="F913" s="91"/>
      <c r="G913" s="91"/>
      <c r="H913" s="91"/>
      <c r="I913" s="91"/>
      <c r="J913" s="91"/>
      <c r="K913" s="91"/>
      <c r="L913" s="91"/>
      <c r="M913" s="91"/>
      <c r="N913" s="91"/>
      <c r="O913" s="91"/>
      <c r="P913" s="91"/>
      <c r="Q913" s="91"/>
      <c r="R913" s="91"/>
      <c r="S913" s="91"/>
      <c r="T913" s="91"/>
      <c r="U913" s="91"/>
      <c r="V913" s="91"/>
      <c r="W913" s="91"/>
      <c r="X913" s="91"/>
      <c r="Y913" s="91"/>
      <c r="Z913" s="91"/>
    </row>
    <row r="914" spans="1:26" ht="12.75" customHeight="1" x14ac:dyDescent="0.2">
      <c r="A914" s="91"/>
      <c r="B914" s="91"/>
      <c r="C914" s="91"/>
      <c r="D914" s="91"/>
      <c r="E914" s="91"/>
      <c r="F914" s="91"/>
      <c r="G914" s="91"/>
      <c r="H914" s="91"/>
      <c r="I914" s="91"/>
      <c r="J914" s="91"/>
      <c r="K914" s="91"/>
      <c r="L914" s="91"/>
      <c r="M914" s="91"/>
      <c r="N914" s="91"/>
      <c r="O914" s="91"/>
      <c r="P914" s="91"/>
      <c r="Q914" s="91"/>
      <c r="R914" s="91"/>
      <c r="S914" s="91"/>
      <c r="T914" s="91"/>
      <c r="U914" s="91"/>
      <c r="V914" s="91"/>
      <c r="W914" s="91"/>
      <c r="X914" s="91"/>
      <c r="Y914" s="91"/>
      <c r="Z914" s="91"/>
    </row>
    <row r="915" spans="1:26" ht="12.75" customHeight="1" x14ac:dyDescent="0.2">
      <c r="A915" s="91"/>
      <c r="B915" s="91"/>
      <c r="C915" s="91"/>
      <c r="D915" s="91"/>
      <c r="E915" s="91"/>
      <c r="F915" s="91"/>
      <c r="G915" s="91"/>
      <c r="H915" s="91"/>
      <c r="I915" s="91"/>
      <c r="J915" s="91"/>
      <c r="K915" s="91"/>
      <c r="L915" s="91"/>
      <c r="M915" s="91"/>
      <c r="N915" s="91"/>
      <c r="O915" s="91"/>
      <c r="P915" s="91"/>
      <c r="Q915" s="91"/>
      <c r="R915" s="91"/>
      <c r="S915" s="91"/>
      <c r="T915" s="91"/>
      <c r="U915" s="91"/>
      <c r="V915" s="91"/>
      <c r="W915" s="91"/>
      <c r="X915" s="91"/>
      <c r="Y915" s="91"/>
      <c r="Z915" s="91"/>
    </row>
    <row r="916" spans="1:26" ht="12.75" customHeight="1" x14ac:dyDescent="0.2">
      <c r="A916" s="91"/>
      <c r="B916" s="91"/>
      <c r="C916" s="91"/>
      <c r="D916" s="91"/>
      <c r="E916" s="91"/>
      <c r="F916" s="91"/>
      <c r="G916" s="91"/>
      <c r="H916" s="91"/>
      <c r="I916" s="91"/>
      <c r="J916" s="91"/>
      <c r="K916" s="91"/>
      <c r="L916" s="91"/>
      <c r="M916" s="91"/>
      <c r="N916" s="91"/>
      <c r="O916" s="91"/>
      <c r="P916" s="91"/>
      <c r="Q916" s="91"/>
      <c r="R916" s="91"/>
      <c r="S916" s="91"/>
      <c r="T916" s="91"/>
      <c r="U916" s="91"/>
      <c r="V916" s="91"/>
      <c r="W916" s="91"/>
      <c r="X916" s="91"/>
      <c r="Y916" s="91"/>
      <c r="Z916" s="91"/>
    </row>
    <row r="917" spans="1:26" ht="12.75" customHeight="1" x14ac:dyDescent="0.2">
      <c r="A917" s="91"/>
      <c r="B917" s="91"/>
      <c r="C917" s="91"/>
      <c r="D917" s="91"/>
      <c r="E917" s="91"/>
      <c r="F917" s="91"/>
      <c r="G917" s="91"/>
      <c r="H917" s="91"/>
      <c r="I917" s="91"/>
      <c r="J917" s="91"/>
      <c r="K917" s="91"/>
      <c r="L917" s="91"/>
      <c r="M917" s="91"/>
      <c r="N917" s="91"/>
      <c r="O917" s="91"/>
      <c r="P917" s="91"/>
      <c r="Q917" s="91"/>
      <c r="R917" s="91"/>
      <c r="S917" s="91"/>
      <c r="T917" s="91"/>
      <c r="U917" s="91"/>
      <c r="V917" s="91"/>
      <c r="W917" s="91"/>
      <c r="X917" s="91"/>
      <c r="Y917" s="91"/>
      <c r="Z917" s="91"/>
    </row>
    <row r="918" spans="1:26" ht="12.75" customHeight="1" x14ac:dyDescent="0.2">
      <c r="A918" s="91"/>
      <c r="B918" s="91"/>
      <c r="C918" s="91"/>
      <c r="D918" s="91"/>
      <c r="E918" s="91"/>
      <c r="F918" s="91"/>
      <c r="G918" s="91"/>
      <c r="H918" s="91"/>
      <c r="I918" s="91"/>
      <c r="J918" s="91"/>
      <c r="K918" s="91"/>
      <c r="L918" s="91"/>
      <c r="M918" s="91"/>
      <c r="N918" s="91"/>
      <c r="O918" s="91"/>
      <c r="P918" s="91"/>
      <c r="Q918" s="91"/>
      <c r="R918" s="91"/>
      <c r="S918" s="91"/>
      <c r="T918" s="91"/>
      <c r="U918" s="91"/>
      <c r="V918" s="91"/>
      <c r="W918" s="91"/>
      <c r="X918" s="91"/>
      <c r="Y918" s="91"/>
      <c r="Z918" s="91"/>
    </row>
    <row r="919" spans="1:26" ht="12.75" customHeight="1" x14ac:dyDescent="0.2">
      <c r="A919" s="91"/>
      <c r="B919" s="91"/>
      <c r="C919" s="91"/>
      <c r="D919" s="91"/>
      <c r="E919" s="91"/>
      <c r="F919" s="91"/>
      <c r="G919" s="91"/>
      <c r="H919" s="91"/>
      <c r="I919" s="91"/>
      <c r="J919" s="91"/>
      <c r="K919" s="91"/>
      <c r="L919" s="91"/>
      <c r="M919" s="91"/>
      <c r="N919" s="91"/>
      <c r="O919" s="91"/>
      <c r="P919" s="91"/>
      <c r="Q919" s="91"/>
      <c r="R919" s="91"/>
      <c r="S919" s="91"/>
      <c r="T919" s="91"/>
      <c r="U919" s="91"/>
      <c r="V919" s="91"/>
      <c r="W919" s="91"/>
      <c r="X919" s="91"/>
      <c r="Y919" s="91"/>
      <c r="Z919" s="91"/>
    </row>
    <row r="920" spans="1:26" ht="12.75" customHeight="1" x14ac:dyDescent="0.2">
      <c r="A920" s="91"/>
      <c r="B920" s="91"/>
      <c r="C920" s="91"/>
      <c r="D920" s="91"/>
      <c r="E920" s="91"/>
      <c r="F920" s="91"/>
      <c r="G920" s="91"/>
      <c r="H920" s="91"/>
      <c r="I920" s="91"/>
      <c r="J920" s="91"/>
      <c r="K920" s="91"/>
      <c r="L920" s="91"/>
      <c r="M920" s="91"/>
      <c r="N920" s="91"/>
      <c r="O920" s="91"/>
      <c r="P920" s="91"/>
      <c r="Q920" s="91"/>
      <c r="R920" s="91"/>
      <c r="S920" s="91"/>
      <c r="T920" s="91"/>
      <c r="U920" s="91"/>
      <c r="V920" s="91"/>
      <c r="W920" s="91"/>
      <c r="X920" s="91"/>
      <c r="Y920" s="91"/>
      <c r="Z920" s="91"/>
    </row>
    <row r="921" spans="1:26" ht="12.75" customHeight="1" x14ac:dyDescent="0.2">
      <c r="A921" s="91"/>
      <c r="B921" s="91"/>
      <c r="C921" s="91"/>
      <c r="D921" s="91"/>
      <c r="E921" s="91"/>
      <c r="F921" s="91"/>
      <c r="G921" s="91"/>
      <c r="H921" s="91"/>
      <c r="I921" s="91"/>
      <c r="J921" s="91"/>
      <c r="K921" s="91"/>
      <c r="L921" s="91"/>
      <c r="M921" s="91"/>
      <c r="N921" s="91"/>
      <c r="O921" s="91"/>
      <c r="P921" s="91"/>
      <c r="Q921" s="91"/>
      <c r="R921" s="91"/>
      <c r="S921" s="91"/>
      <c r="T921" s="91"/>
      <c r="U921" s="91"/>
      <c r="V921" s="91"/>
      <c r="W921" s="91"/>
      <c r="X921" s="91"/>
      <c r="Y921" s="91"/>
      <c r="Z921" s="91"/>
    </row>
    <row r="922" spans="1:26" ht="12.75" customHeight="1" x14ac:dyDescent="0.2">
      <c r="A922" s="91"/>
      <c r="B922" s="91"/>
      <c r="C922" s="91"/>
      <c r="D922" s="91"/>
      <c r="E922" s="91"/>
      <c r="F922" s="91"/>
      <c r="G922" s="91"/>
      <c r="H922" s="91"/>
      <c r="I922" s="91"/>
      <c r="J922" s="91"/>
      <c r="K922" s="91"/>
      <c r="L922" s="91"/>
      <c r="M922" s="91"/>
      <c r="N922" s="91"/>
      <c r="O922" s="91"/>
      <c r="P922" s="91"/>
      <c r="Q922" s="91"/>
      <c r="R922" s="91"/>
      <c r="S922" s="91"/>
      <c r="T922" s="91"/>
      <c r="U922" s="91"/>
      <c r="V922" s="91"/>
      <c r="W922" s="91"/>
      <c r="X922" s="91"/>
      <c r="Y922" s="91"/>
      <c r="Z922" s="91"/>
    </row>
    <row r="923" spans="1:26" ht="12.75" customHeight="1" x14ac:dyDescent="0.2">
      <c r="A923" s="91"/>
      <c r="B923" s="91"/>
      <c r="C923" s="91"/>
      <c r="D923" s="91"/>
      <c r="E923" s="91"/>
      <c r="F923" s="91"/>
      <c r="G923" s="91"/>
      <c r="H923" s="91"/>
      <c r="I923" s="91"/>
      <c r="J923" s="91"/>
      <c r="K923" s="91"/>
      <c r="L923" s="91"/>
      <c r="M923" s="91"/>
      <c r="N923" s="91"/>
      <c r="O923" s="91"/>
      <c r="P923" s="91"/>
      <c r="Q923" s="91"/>
      <c r="R923" s="91"/>
      <c r="S923" s="91"/>
      <c r="T923" s="91"/>
      <c r="U923" s="91"/>
      <c r="V923" s="91"/>
      <c r="W923" s="91"/>
      <c r="X923" s="91"/>
      <c r="Y923" s="91"/>
      <c r="Z923" s="91"/>
    </row>
    <row r="924" spans="1:26" ht="12.75" customHeight="1" x14ac:dyDescent="0.2">
      <c r="A924" s="91"/>
      <c r="B924" s="91"/>
      <c r="C924" s="91"/>
      <c r="D924" s="91"/>
      <c r="E924" s="91"/>
      <c r="F924" s="91"/>
      <c r="G924" s="91"/>
      <c r="H924" s="91"/>
      <c r="I924" s="91"/>
      <c r="J924" s="91"/>
      <c r="K924" s="91"/>
      <c r="L924" s="91"/>
      <c r="M924" s="91"/>
      <c r="N924" s="91"/>
      <c r="O924" s="91"/>
      <c r="P924" s="91"/>
      <c r="Q924" s="91"/>
      <c r="R924" s="91"/>
      <c r="S924" s="91"/>
      <c r="T924" s="91"/>
      <c r="U924" s="91"/>
      <c r="V924" s="91"/>
      <c r="W924" s="91"/>
      <c r="X924" s="91"/>
      <c r="Y924" s="91"/>
      <c r="Z924" s="91"/>
    </row>
    <row r="925" spans="1:26" ht="12.75" customHeight="1" x14ac:dyDescent="0.2">
      <c r="A925" s="91"/>
      <c r="B925" s="91"/>
      <c r="C925" s="91"/>
      <c r="D925" s="91"/>
      <c r="E925" s="91"/>
      <c r="F925" s="91"/>
      <c r="G925" s="91"/>
      <c r="H925" s="91"/>
      <c r="I925" s="91"/>
      <c r="J925" s="91"/>
      <c r="K925" s="91"/>
      <c r="L925" s="91"/>
      <c r="M925" s="91"/>
      <c r="N925" s="91"/>
      <c r="O925" s="91"/>
      <c r="P925" s="91"/>
      <c r="Q925" s="91"/>
      <c r="R925" s="91"/>
      <c r="S925" s="91"/>
      <c r="T925" s="91"/>
      <c r="U925" s="91"/>
      <c r="V925" s="91"/>
      <c r="W925" s="91"/>
      <c r="X925" s="91"/>
      <c r="Y925" s="91"/>
      <c r="Z925" s="91"/>
    </row>
    <row r="926" spans="1:26" ht="12.75" customHeight="1" x14ac:dyDescent="0.2">
      <c r="A926" s="91"/>
      <c r="B926" s="91"/>
      <c r="C926" s="91"/>
      <c r="D926" s="91"/>
      <c r="E926" s="91"/>
      <c r="F926" s="91"/>
      <c r="G926" s="91"/>
      <c r="H926" s="91"/>
      <c r="I926" s="91"/>
      <c r="J926" s="91"/>
      <c r="K926" s="91"/>
      <c r="L926" s="91"/>
      <c r="M926" s="91"/>
      <c r="N926" s="91"/>
      <c r="O926" s="91"/>
      <c r="P926" s="91"/>
      <c r="Q926" s="91"/>
      <c r="R926" s="91"/>
      <c r="S926" s="91"/>
      <c r="T926" s="91"/>
      <c r="U926" s="91"/>
      <c r="V926" s="91"/>
      <c r="W926" s="91"/>
      <c r="X926" s="91"/>
      <c r="Y926" s="91"/>
      <c r="Z926" s="91"/>
    </row>
    <row r="927" spans="1:26" ht="12.75" customHeight="1" x14ac:dyDescent="0.2">
      <c r="A927" s="91"/>
      <c r="B927" s="91"/>
      <c r="C927" s="91"/>
      <c r="D927" s="91"/>
      <c r="E927" s="91"/>
      <c r="F927" s="91"/>
      <c r="G927" s="91"/>
      <c r="H927" s="91"/>
      <c r="I927" s="91"/>
      <c r="J927" s="91"/>
      <c r="K927" s="91"/>
      <c r="L927" s="91"/>
      <c r="M927" s="91"/>
      <c r="N927" s="91"/>
      <c r="O927" s="91"/>
      <c r="P927" s="91"/>
      <c r="Q927" s="91"/>
      <c r="R927" s="91"/>
      <c r="S927" s="91"/>
      <c r="T927" s="91"/>
      <c r="U927" s="91"/>
      <c r="V927" s="91"/>
      <c r="W927" s="91"/>
      <c r="X927" s="91"/>
      <c r="Y927" s="91"/>
      <c r="Z927" s="91"/>
    </row>
    <row r="928" spans="1:26" ht="12.75" customHeight="1" x14ac:dyDescent="0.2">
      <c r="A928" s="91"/>
      <c r="B928" s="91"/>
      <c r="C928" s="91"/>
      <c r="D928" s="91"/>
      <c r="E928" s="91"/>
      <c r="F928" s="91"/>
      <c r="G928" s="91"/>
      <c r="H928" s="91"/>
      <c r="I928" s="91"/>
      <c r="J928" s="91"/>
      <c r="K928" s="91"/>
      <c r="L928" s="91"/>
      <c r="M928" s="91"/>
      <c r="N928" s="91"/>
      <c r="O928" s="91"/>
      <c r="P928" s="91"/>
      <c r="Q928" s="91"/>
      <c r="R928" s="91"/>
      <c r="S928" s="91"/>
      <c r="T928" s="91"/>
      <c r="U928" s="91"/>
      <c r="V928" s="91"/>
      <c r="W928" s="91"/>
      <c r="X928" s="91"/>
      <c r="Y928" s="91"/>
      <c r="Z928" s="91"/>
    </row>
    <row r="929" spans="1:26" ht="12.75" customHeight="1" x14ac:dyDescent="0.2">
      <c r="A929" s="91"/>
      <c r="B929" s="91"/>
      <c r="C929" s="91"/>
      <c r="D929" s="91"/>
      <c r="E929" s="91"/>
      <c r="F929" s="91"/>
      <c r="G929" s="91"/>
      <c r="H929" s="91"/>
      <c r="I929" s="91"/>
      <c r="J929" s="91"/>
      <c r="K929" s="91"/>
      <c r="L929" s="91"/>
      <c r="M929" s="91"/>
      <c r="N929" s="91"/>
      <c r="O929" s="91"/>
      <c r="P929" s="91"/>
      <c r="Q929" s="91"/>
      <c r="R929" s="91"/>
      <c r="S929" s="91"/>
      <c r="T929" s="91"/>
      <c r="U929" s="91"/>
      <c r="V929" s="91"/>
      <c r="W929" s="91"/>
      <c r="X929" s="91"/>
      <c r="Y929" s="91"/>
      <c r="Z929" s="91"/>
    </row>
    <row r="930" spans="1:26" ht="12.75" customHeight="1" x14ac:dyDescent="0.2">
      <c r="A930" s="91"/>
      <c r="B930" s="91"/>
      <c r="C930" s="91"/>
      <c r="D930" s="91"/>
      <c r="E930" s="91"/>
      <c r="F930" s="91"/>
      <c r="G930" s="91"/>
      <c r="H930" s="91"/>
      <c r="I930" s="91"/>
      <c r="J930" s="91"/>
      <c r="K930" s="91"/>
      <c r="L930" s="91"/>
      <c r="M930" s="91"/>
      <c r="N930" s="91"/>
      <c r="O930" s="91"/>
      <c r="P930" s="91"/>
      <c r="Q930" s="91"/>
      <c r="R930" s="91"/>
      <c r="S930" s="91"/>
      <c r="T930" s="91"/>
      <c r="U930" s="91"/>
      <c r="V930" s="91"/>
      <c r="W930" s="91"/>
      <c r="X930" s="91"/>
      <c r="Y930" s="91"/>
      <c r="Z930" s="91"/>
    </row>
    <row r="931" spans="1:26" ht="12.75" customHeight="1" x14ac:dyDescent="0.2">
      <c r="A931" s="91"/>
      <c r="B931" s="91"/>
      <c r="C931" s="91"/>
      <c r="D931" s="91"/>
      <c r="E931" s="91"/>
      <c r="F931" s="91"/>
      <c r="G931" s="91"/>
      <c r="H931" s="91"/>
      <c r="I931" s="91"/>
      <c r="J931" s="91"/>
      <c r="K931" s="91"/>
      <c r="L931" s="91"/>
      <c r="M931" s="91"/>
      <c r="N931" s="91"/>
      <c r="O931" s="91"/>
      <c r="P931" s="91"/>
      <c r="Q931" s="91"/>
      <c r="R931" s="91"/>
      <c r="S931" s="91"/>
      <c r="T931" s="91"/>
      <c r="U931" s="91"/>
      <c r="V931" s="91"/>
      <c r="W931" s="91"/>
      <c r="X931" s="91"/>
      <c r="Y931" s="91"/>
      <c r="Z931" s="91"/>
    </row>
    <row r="932" spans="1:26" ht="12.75" customHeight="1" x14ac:dyDescent="0.2">
      <c r="A932" s="91"/>
      <c r="B932" s="91"/>
      <c r="C932" s="91"/>
      <c r="D932" s="91"/>
      <c r="E932" s="91"/>
      <c r="F932" s="91"/>
      <c r="G932" s="91"/>
      <c r="H932" s="91"/>
      <c r="I932" s="91"/>
      <c r="J932" s="91"/>
      <c r="K932" s="91"/>
      <c r="L932" s="91"/>
      <c r="M932" s="91"/>
      <c r="N932" s="91"/>
      <c r="O932" s="91"/>
      <c r="P932" s="91"/>
      <c r="Q932" s="91"/>
      <c r="R932" s="91"/>
      <c r="S932" s="91"/>
      <c r="T932" s="91"/>
      <c r="U932" s="91"/>
      <c r="V932" s="91"/>
      <c r="W932" s="91"/>
      <c r="X932" s="91"/>
      <c r="Y932" s="91"/>
      <c r="Z932" s="91"/>
    </row>
    <row r="933" spans="1:26" ht="12.75" customHeight="1" x14ac:dyDescent="0.2">
      <c r="A933" s="91"/>
      <c r="B933" s="91"/>
      <c r="C933" s="91"/>
      <c r="D933" s="91"/>
      <c r="E933" s="91"/>
      <c r="F933" s="91"/>
      <c r="G933" s="91"/>
      <c r="H933" s="91"/>
      <c r="I933" s="91"/>
      <c r="J933" s="91"/>
      <c r="K933" s="91"/>
      <c r="L933" s="91"/>
      <c r="M933" s="91"/>
      <c r="N933" s="91"/>
      <c r="O933" s="91"/>
      <c r="P933" s="91"/>
      <c r="Q933" s="91"/>
      <c r="R933" s="91"/>
      <c r="S933" s="91"/>
      <c r="T933" s="91"/>
      <c r="U933" s="91"/>
      <c r="V933" s="91"/>
      <c r="W933" s="91"/>
      <c r="X933" s="91"/>
      <c r="Y933" s="91"/>
      <c r="Z933" s="91"/>
    </row>
    <row r="934" spans="1:26" ht="12.75" customHeight="1" x14ac:dyDescent="0.2">
      <c r="A934" s="91"/>
      <c r="B934" s="91"/>
      <c r="C934" s="91"/>
      <c r="D934" s="91"/>
      <c r="E934" s="91"/>
      <c r="F934" s="91"/>
      <c r="G934" s="91"/>
      <c r="H934" s="91"/>
      <c r="I934" s="91"/>
      <c r="J934" s="91"/>
      <c r="K934" s="91"/>
      <c r="L934" s="91"/>
      <c r="M934" s="91"/>
      <c r="N934" s="91"/>
      <c r="O934" s="91"/>
      <c r="P934" s="91"/>
      <c r="Q934" s="91"/>
      <c r="R934" s="91"/>
      <c r="S934" s="91"/>
      <c r="T934" s="91"/>
      <c r="U934" s="91"/>
      <c r="V934" s="91"/>
      <c r="W934" s="91"/>
      <c r="X934" s="91"/>
      <c r="Y934" s="91"/>
      <c r="Z934" s="91"/>
    </row>
    <row r="935" spans="1:26" ht="12.75" customHeight="1" x14ac:dyDescent="0.2">
      <c r="A935" s="91"/>
      <c r="B935" s="91"/>
      <c r="C935" s="91"/>
      <c r="D935" s="91"/>
      <c r="E935" s="91"/>
      <c r="F935" s="91"/>
      <c r="G935" s="91"/>
      <c r="H935" s="91"/>
      <c r="I935" s="91"/>
      <c r="J935" s="91"/>
      <c r="K935" s="91"/>
      <c r="L935" s="91"/>
      <c r="M935" s="91"/>
      <c r="N935" s="91"/>
      <c r="O935" s="91"/>
      <c r="P935" s="91"/>
      <c r="Q935" s="91"/>
      <c r="R935" s="91"/>
      <c r="S935" s="91"/>
      <c r="T935" s="91"/>
      <c r="U935" s="91"/>
      <c r="V935" s="91"/>
      <c r="W935" s="91"/>
      <c r="X935" s="91"/>
      <c r="Y935" s="91"/>
      <c r="Z935" s="91"/>
    </row>
    <row r="936" spans="1:26" ht="12.75" customHeight="1" x14ac:dyDescent="0.2">
      <c r="A936" s="91"/>
      <c r="B936" s="91"/>
      <c r="C936" s="91"/>
      <c r="D936" s="91"/>
      <c r="E936" s="91"/>
      <c r="F936" s="91"/>
      <c r="G936" s="91"/>
      <c r="H936" s="91"/>
      <c r="I936" s="91"/>
      <c r="J936" s="91"/>
      <c r="K936" s="91"/>
      <c r="L936" s="91"/>
      <c r="M936" s="91"/>
      <c r="N936" s="91"/>
      <c r="O936" s="91"/>
      <c r="P936" s="91"/>
      <c r="Q936" s="91"/>
      <c r="R936" s="91"/>
      <c r="S936" s="91"/>
      <c r="T936" s="91"/>
      <c r="U936" s="91"/>
      <c r="V936" s="91"/>
      <c r="W936" s="91"/>
      <c r="X936" s="91"/>
      <c r="Y936" s="91"/>
      <c r="Z936" s="91"/>
    </row>
    <row r="937" spans="1:26" ht="12.75" customHeight="1" x14ac:dyDescent="0.2">
      <c r="A937" s="91"/>
      <c r="B937" s="91"/>
      <c r="C937" s="91"/>
      <c r="D937" s="91"/>
      <c r="E937" s="91"/>
      <c r="F937" s="91"/>
      <c r="G937" s="91"/>
      <c r="H937" s="91"/>
      <c r="I937" s="91"/>
      <c r="J937" s="91"/>
      <c r="K937" s="91"/>
      <c r="L937" s="91"/>
      <c r="M937" s="91"/>
      <c r="N937" s="91"/>
      <c r="O937" s="91"/>
      <c r="P937" s="91"/>
      <c r="Q937" s="91"/>
      <c r="R937" s="91"/>
      <c r="S937" s="91"/>
      <c r="T937" s="91"/>
      <c r="U937" s="91"/>
      <c r="V937" s="91"/>
      <c r="W937" s="91"/>
      <c r="X937" s="91"/>
      <c r="Y937" s="91"/>
      <c r="Z937" s="91"/>
    </row>
    <row r="938" spans="1:26" ht="12.75" customHeight="1" x14ac:dyDescent="0.2">
      <c r="A938" s="91"/>
      <c r="B938" s="91"/>
      <c r="C938" s="91"/>
      <c r="D938" s="91"/>
      <c r="E938" s="91"/>
      <c r="F938" s="91"/>
      <c r="G938" s="91"/>
      <c r="H938" s="91"/>
      <c r="I938" s="91"/>
      <c r="J938" s="91"/>
      <c r="K938" s="91"/>
      <c r="L938" s="91"/>
      <c r="M938" s="91"/>
      <c r="N938" s="91"/>
      <c r="O938" s="91"/>
      <c r="P938" s="91"/>
      <c r="Q938" s="91"/>
      <c r="R938" s="91"/>
      <c r="S938" s="91"/>
      <c r="T938" s="91"/>
      <c r="U938" s="91"/>
      <c r="V938" s="91"/>
      <c r="W938" s="91"/>
      <c r="X938" s="91"/>
      <c r="Y938" s="91"/>
      <c r="Z938" s="91"/>
    </row>
    <row r="939" spans="1:26" ht="12.75" customHeight="1" x14ac:dyDescent="0.2">
      <c r="A939" s="91"/>
      <c r="B939" s="91"/>
      <c r="C939" s="91"/>
      <c r="D939" s="91"/>
      <c r="E939" s="91"/>
      <c r="F939" s="91"/>
      <c r="G939" s="91"/>
      <c r="H939" s="91"/>
      <c r="I939" s="91"/>
      <c r="J939" s="91"/>
      <c r="K939" s="91"/>
      <c r="L939" s="91"/>
      <c r="M939" s="91"/>
      <c r="N939" s="91"/>
      <c r="O939" s="91"/>
      <c r="P939" s="91"/>
      <c r="Q939" s="91"/>
      <c r="R939" s="91"/>
      <c r="S939" s="91"/>
      <c r="T939" s="91"/>
      <c r="U939" s="91"/>
      <c r="V939" s="91"/>
      <c r="W939" s="91"/>
      <c r="X939" s="91"/>
      <c r="Y939" s="91"/>
      <c r="Z939" s="91"/>
    </row>
    <row r="940" spans="1:26" ht="12.75" customHeight="1" x14ac:dyDescent="0.2">
      <c r="A940" s="91"/>
      <c r="B940" s="91"/>
      <c r="C940" s="91"/>
      <c r="D940" s="91"/>
      <c r="E940" s="91"/>
      <c r="F940" s="91"/>
      <c r="G940" s="91"/>
      <c r="H940" s="91"/>
      <c r="I940" s="91"/>
      <c r="J940" s="91"/>
      <c r="K940" s="91"/>
      <c r="L940" s="91"/>
      <c r="M940" s="91"/>
      <c r="N940" s="91"/>
      <c r="O940" s="91"/>
      <c r="P940" s="91"/>
      <c r="Q940" s="91"/>
      <c r="R940" s="91"/>
      <c r="S940" s="91"/>
      <c r="T940" s="91"/>
      <c r="U940" s="91"/>
      <c r="V940" s="91"/>
      <c r="W940" s="91"/>
      <c r="X940" s="91"/>
      <c r="Y940" s="91"/>
      <c r="Z940" s="91"/>
    </row>
    <row r="941" spans="1:26" ht="12.75" customHeight="1" x14ac:dyDescent="0.2">
      <c r="A941" s="91"/>
      <c r="B941" s="91"/>
      <c r="C941" s="91"/>
      <c r="D941" s="91"/>
      <c r="E941" s="91"/>
      <c r="F941" s="91"/>
      <c r="G941" s="91"/>
      <c r="H941" s="91"/>
      <c r="I941" s="91"/>
      <c r="J941" s="91"/>
      <c r="K941" s="91"/>
      <c r="L941" s="91"/>
      <c r="M941" s="91"/>
      <c r="N941" s="91"/>
      <c r="O941" s="91"/>
      <c r="P941" s="91"/>
      <c r="Q941" s="91"/>
      <c r="R941" s="91"/>
      <c r="S941" s="91"/>
      <c r="T941" s="91"/>
      <c r="U941" s="91"/>
      <c r="V941" s="91"/>
      <c r="W941" s="91"/>
      <c r="X941" s="91"/>
      <c r="Y941" s="91"/>
      <c r="Z941" s="91"/>
    </row>
    <row r="942" spans="1:26" ht="12.75" customHeight="1" x14ac:dyDescent="0.2">
      <c r="A942" s="91"/>
      <c r="B942" s="91"/>
      <c r="C942" s="91"/>
      <c r="D942" s="91"/>
      <c r="E942" s="91"/>
      <c r="F942" s="91"/>
      <c r="G942" s="91"/>
      <c r="H942" s="91"/>
      <c r="I942" s="91"/>
      <c r="J942" s="91"/>
      <c r="K942" s="91"/>
      <c r="L942" s="91"/>
      <c r="M942" s="91"/>
      <c r="N942" s="91"/>
      <c r="O942" s="91"/>
      <c r="P942" s="91"/>
      <c r="Q942" s="91"/>
      <c r="R942" s="91"/>
      <c r="S942" s="91"/>
      <c r="T942" s="91"/>
      <c r="U942" s="91"/>
      <c r="V942" s="91"/>
      <c r="W942" s="91"/>
      <c r="X942" s="91"/>
      <c r="Y942" s="91"/>
      <c r="Z942" s="91"/>
    </row>
    <row r="943" spans="1:26" ht="12.75" customHeight="1" x14ac:dyDescent="0.2">
      <c r="A943" s="91"/>
      <c r="B943" s="91"/>
      <c r="C943" s="91"/>
      <c r="D943" s="91"/>
      <c r="E943" s="91"/>
      <c r="F943" s="91"/>
      <c r="G943" s="91"/>
      <c r="H943" s="91"/>
      <c r="I943" s="91"/>
      <c r="J943" s="91"/>
      <c r="K943" s="91"/>
      <c r="L943" s="91"/>
      <c r="M943" s="91"/>
      <c r="N943" s="91"/>
      <c r="O943" s="91"/>
      <c r="P943" s="91"/>
      <c r="Q943" s="91"/>
      <c r="R943" s="91"/>
      <c r="S943" s="91"/>
      <c r="T943" s="91"/>
      <c r="U943" s="91"/>
      <c r="V943" s="91"/>
      <c r="W943" s="91"/>
      <c r="X943" s="91"/>
      <c r="Y943" s="91"/>
      <c r="Z943" s="91"/>
    </row>
    <row r="944" spans="1:26" ht="12.75" customHeight="1" x14ac:dyDescent="0.2">
      <c r="A944" s="91"/>
      <c r="B944" s="91"/>
      <c r="C944" s="91"/>
      <c r="D944" s="91"/>
      <c r="E944" s="91"/>
      <c r="F944" s="91"/>
      <c r="G944" s="91"/>
      <c r="H944" s="91"/>
      <c r="I944" s="91"/>
      <c r="J944" s="91"/>
      <c r="K944" s="91"/>
      <c r="L944" s="91"/>
      <c r="M944" s="91"/>
      <c r="N944" s="91"/>
      <c r="O944" s="91"/>
      <c r="P944" s="91"/>
      <c r="Q944" s="91"/>
      <c r="R944" s="91"/>
      <c r="S944" s="91"/>
      <c r="T944" s="91"/>
      <c r="U944" s="91"/>
      <c r="V944" s="91"/>
      <c r="W944" s="91"/>
      <c r="X944" s="91"/>
      <c r="Y944" s="91"/>
      <c r="Z944" s="91"/>
    </row>
    <row r="945" spans="1:26" ht="12.75" customHeight="1" x14ac:dyDescent="0.2">
      <c r="A945" s="91"/>
      <c r="B945" s="91"/>
      <c r="C945" s="91"/>
      <c r="D945" s="91"/>
      <c r="E945" s="91"/>
      <c r="F945" s="91"/>
      <c r="G945" s="91"/>
      <c r="H945" s="91"/>
      <c r="I945" s="91"/>
      <c r="J945" s="91"/>
      <c r="K945" s="91"/>
      <c r="L945" s="91"/>
      <c r="M945" s="91"/>
      <c r="N945" s="91"/>
      <c r="O945" s="91"/>
      <c r="P945" s="91"/>
      <c r="Q945" s="91"/>
      <c r="R945" s="91"/>
      <c r="S945" s="91"/>
      <c r="T945" s="91"/>
      <c r="U945" s="91"/>
      <c r="V945" s="91"/>
      <c r="W945" s="91"/>
      <c r="X945" s="91"/>
      <c r="Y945" s="91"/>
      <c r="Z945" s="91"/>
    </row>
    <row r="946" spans="1:26" ht="12.75" customHeight="1" x14ac:dyDescent="0.2">
      <c r="A946" s="91"/>
      <c r="B946" s="91"/>
      <c r="C946" s="91"/>
      <c r="D946" s="91"/>
      <c r="E946" s="91"/>
      <c r="F946" s="91"/>
      <c r="G946" s="91"/>
      <c r="H946" s="91"/>
      <c r="I946" s="91"/>
      <c r="J946" s="91"/>
      <c r="K946" s="91"/>
      <c r="L946" s="91"/>
      <c r="M946" s="91"/>
      <c r="N946" s="91"/>
      <c r="O946" s="91"/>
      <c r="P946" s="91"/>
      <c r="Q946" s="91"/>
      <c r="R946" s="91"/>
      <c r="S946" s="91"/>
      <c r="T946" s="91"/>
      <c r="U946" s="91"/>
      <c r="V946" s="91"/>
      <c r="W946" s="91"/>
      <c r="X946" s="91"/>
      <c r="Y946" s="91"/>
      <c r="Z946" s="91"/>
    </row>
    <row r="947" spans="1:26" ht="12.75" customHeight="1" x14ac:dyDescent="0.2">
      <c r="A947" s="91"/>
      <c r="B947" s="91"/>
      <c r="C947" s="91"/>
      <c r="D947" s="91"/>
      <c r="E947" s="91"/>
      <c r="F947" s="91"/>
      <c r="G947" s="91"/>
      <c r="H947" s="91"/>
      <c r="I947" s="91"/>
      <c r="J947" s="91"/>
      <c r="K947" s="91"/>
      <c r="L947" s="91"/>
      <c r="M947" s="91"/>
      <c r="N947" s="91"/>
      <c r="O947" s="91"/>
      <c r="P947" s="91"/>
      <c r="Q947" s="91"/>
      <c r="R947" s="91"/>
      <c r="S947" s="91"/>
      <c r="T947" s="91"/>
      <c r="U947" s="91"/>
      <c r="V947" s="91"/>
      <c r="W947" s="91"/>
      <c r="X947" s="91"/>
      <c r="Y947" s="91"/>
      <c r="Z947" s="91"/>
    </row>
    <row r="948" spans="1:26" ht="12.75" customHeight="1" x14ac:dyDescent="0.2">
      <c r="A948" s="91"/>
      <c r="B948" s="91"/>
      <c r="C948" s="91"/>
      <c r="D948" s="91"/>
      <c r="E948" s="91"/>
      <c r="F948" s="91"/>
      <c r="G948" s="91"/>
      <c r="H948" s="91"/>
      <c r="I948" s="91"/>
      <c r="J948" s="91"/>
      <c r="K948" s="91"/>
      <c r="L948" s="91"/>
      <c r="M948" s="91"/>
      <c r="N948" s="91"/>
      <c r="O948" s="91"/>
      <c r="P948" s="91"/>
      <c r="Q948" s="91"/>
      <c r="R948" s="91"/>
      <c r="S948" s="91"/>
      <c r="T948" s="91"/>
      <c r="U948" s="91"/>
      <c r="V948" s="91"/>
      <c r="W948" s="91"/>
      <c r="X948" s="91"/>
      <c r="Y948" s="91"/>
      <c r="Z948" s="91"/>
    </row>
    <row r="949" spans="1:26" ht="12.75" customHeight="1" x14ac:dyDescent="0.2">
      <c r="A949" s="91"/>
      <c r="B949" s="91"/>
      <c r="C949" s="91"/>
      <c r="D949" s="91"/>
      <c r="E949" s="91"/>
      <c r="F949" s="91"/>
      <c r="G949" s="91"/>
      <c r="H949" s="91"/>
      <c r="I949" s="91"/>
      <c r="J949" s="91"/>
      <c r="K949" s="91"/>
      <c r="L949" s="91"/>
      <c r="M949" s="91"/>
      <c r="N949" s="91"/>
      <c r="O949" s="91"/>
      <c r="P949" s="91"/>
      <c r="Q949" s="91"/>
      <c r="R949" s="91"/>
      <c r="S949" s="91"/>
      <c r="T949" s="91"/>
      <c r="U949" s="91"/>
      <c r="V949" s="91"/>
      <c r="W949" s="91"/>
      <c r="X949" s="91"/>
      <c r="Y949" s="91"/>
      <c r="Z949" s="91"/>
    </row>
    <row r="950" spans="1:26" ht="12.75" customHeight="1" x14ac:dyDescent="0.2">
      <c r="A950" s="91"/>
      <c r="B950" s="91"/>
      <c r="C950" s="91"/>
      <c r="D950" s="91"/>
      <c r="E950" s="91"/>
      <c r="F950" s="91"/>
      <c r="G950" s="91"/>
      <c r="H950" s="91"/>
      <c r="I950" s="91"/>
      <c r="J950" s="91"/>
      <c r="K950" s="91"/>
      <c r="L950" s="91"/>
      <c r="M950" s="91"/>
      <c r="N950" s="91"/>
      <c r="O950" s="91"/>
      <c r="P950" s="91"/>
      <c r="Q950" s="91"/>
      <c r="R950" s="91"/>
      <c r="S950" s="91"/>
      <c r="T950" s="91"/>
      <c r="U950" s="91"/>
      <c r="V950" s="91"/>
      <c r="W950" s="91"/>
      <c r="X950" s="91"/>
      <c r="Y950" s="91"/>
      <c r="Z950" s="91"/>
    </row>
    <row r="951" spans="1:26" ht="12.75" customHeight="1" x14ac:dyDescent="0.2">
      <c r="A951" s="91"/>
      <c r="B951" s="91"/>
      <c r="C951" s="91"/>
      <c r="D951" s="91"/>
      <c r="E951" s="91"/>
      <c r="F951" s="91"/>
      <c r="G951" s="91"/>
      <c r="H951" s="91"/>
      <c r="I951" s="91"/>
      <c r="J951" s="91"/>
      <c r="K951" s="91"/>
      <c r="L951" s="91"/>
      <c r="M951" s="91"/>
      <c r="N951" s="91"/>
      <c r="O951" s="91"/>
      <c r="P951" s="91"/>
      <c r="Q951" s="91"/>
      <c r="R951" s="91"/>
      <c r="S951" s="91"/>
      <c r="T951" s="91"/>
      <c r="U951" s="91"/>
      <c r="V951" s="91"/>
      <c r="W951" s="91"/>
      <c r="X951" s="91"/>
      <c r="Y951" s="91"/>
      <c r="Z951" s="91"/>
    </row>
    <row r="952" spans="1:26" ht="12.75" customHeight="1" x14ac:dyDescent="0.2">
      <c r="A952" s="91"/>
      <c r="B952" s="91"/>
      <c r="C952" s="91"/>
      <c r="D952" s="91"/>
      <c r="E952" s="91"/>
      <c r="F952" s="91"/>
      <c r="G952" s="91"/>
      <c r="H952" s="91"/>
      <c r="I952" s="91"/>
      <c r="J952" s="91"/>
      <c r="K952" s="91"/>
      <c r="L952" s="91"/>
      <c r="M952" s="91"/>
      <c r="N952" s="91"/>
      <c r="O952" s="91"/>
      <c r="P952" s="91"/>
      <c r="Q952" s="91"/>
      <c r="R952" s="91"/>
      <c r="S952" s="91"/>
      <c r="T952" s="91"/>
      <c r="U952" s="91"/>
      <c r="V952" s="91"/>
      <c r="W952" s="91"/>
      <c r="X952" s="91"/>
      <c r="Y952" s="91"/>
      <c r="Z952" s="91"/>
    </row>
    <row r="953" spans="1:26" ht="12.75" customHeight="1" x14ac:dyDescent="0.2">
      <c r="A953" s="91"/>
      <c r="B953" s="91"/>
      <c r="C953" s="91"/>
      <c r="D953" s="91"/>
      <c r="E953" s="91"/>
      <c r="F953" s="91"/>
      <c r="G953" s="91"/>
      <c r="H953" s="91"/>
      <c r="I953" s="91"/>
      <c r="J953" s="91"/>
      <c r="K953" s="91"/>
      <c r="L953" s="91"/>
      <c r="M953" s="91"/>
      <c r="N953" s="91"/>
      <c r="O953" s="91"/>
      <c r="P953" s="91"/>
      <c r="Q953" s="91"/>
      <c r="R953" s="91"/>
      <c r="S953" s="91"/>
      <c r="T953" s="91"/>
      <c r="U953" s="91"/>
      <c r="V953" s="91"/>
      <c r="W953" s="91"/>
      <c r="X953" s="91"/>
      <c r="Y953" s="91"/>
      <c r="Z953" s="91"/>
    </row>
    <row r="954" spans="1:26" ht="12.75" customHeight="1" x14ac:dyDescent="0.2">
      <c r="A954" s="91"/>
      <c r="B954" s="91"/>
      <c r="C954" s="91"/>
      <c r="D954" s="91"/>
      <c r="E954" s="91"/>
      <c r="F954" s="91"/>
      <c r="G954" s="91"/>
      <c r="H954" s="91"/>
      <c r="I954" s="91"/>
      <c r="J954" s="91"/>
      <c r="K954" s="91"/>
      <c r="L954" s="91"/>
      <c r="M954" s="91"/>
      <c r="N954" s="91"/>
      <c r="O954" s="91"/>
      <c r="P954" s="91"/>
      <c r="Q954" s="91"/>
      <c r="R954" s="91"/>
      <c r="S954" s="91"/>
      <c r="T954" s="91"/>
      <c r="U954" s="91"/>
      <c r="V954" s="91"/>
      <c r="W954" s="91"/>
      <c r="X954" s="91"/>
      <c r="Y954" s="91"/>
      <c r="Z954" s="91"/>
    </row>
    <row r="955" spans="1:26" ht="12.75" customHeight="1" x14ac:dyDescent="0.2">
      <c r="A955" s="91"/>
      <c r="B955" s="91"/>
      <c r="C955" s="91"/>
      <c r="D955" s="91"/>
      <c r="E955" s="91"/>
      <c r="F955" s="91"/>
      <c r="G955" s="91"/>
      <c r="H955" s="91"/>
      <c r="I955" s="91"/>
      <c r="J955" s="91"/>
      <c r="K955" s="91"/>
      <c r="L955" s="91"/>
      <c r="M955" s="91"/>
      <c r="N955" s="91"/>
      <c r="O955" s="91"/>
      <c r="P955" s="91"/>
      <c r="Q955" s="91"/>
      <c r="R955" s="91"/>
      <c r="S955" s="91"/>
      <c r="T955" s="91"/>
      <c r="U955" s="91"/>
      <c r="V955" s="91"/>
      <c r="W955" s="91"/>
      <c r="X955" s="91"/>
      <c r="Y955" s="91"/>
      <c r="Z955" s="91"/>
    </row>
    <row r="956" spans="1:26" ht="12.75" customHeight="1" x14ac:dyDescent="0.2">
      <c r="A956" s="91"/>
      <c r="B956" s="91"/>
      <c r="C956" s="91"/>
      <c r="D956" s="91"/>
      <c r="E956" s="91"/>
      <c r="F956" s="91"/>
      <c r="G956" s="91"/>
      <c r="H956" s="91"/>
      <c r="I956" s="91"/>
      <c r="J956" s="91"/>
      <c r="K956" s="91"/>
      <c r="L956" s="91"/>
      <c r="M956" s="91"/>
      <c r="N956" s="91"/>
      <c r="O956" s="91"/>
      <c r="P956" s="91"/>
      <c r="Q956" s="91"/>
      <c r="R956" s="91"/>
      <c r="S956" s="91"/>
      <c r="T956" s="91"/>
      <c r="U956" s="91"/>
      <c r="V956" s="91"/>
      <c r="W956" s="91"/>
      <c r="X956" s="91"/>
      <c r="Y956" s="91"/>
      <c r="Z956" s="91"/>
    </row>
    <row r="957" spans="1:26" ht="12.75" customHeight="1" x14ac:dyDescent="0.2">
      <c r="A957" s="91"/>
      <c r="B957" s="91"/>
      <c r="C957" s="91"/>
      <c r="D957" s="91"/>
      <c r="E957" s="91"/>
      <c r="F957" s="91"/>
      <c r="G957" s="91"/>
      <c r="H957" s="91"/>
      <c r="I957" s="91"/>
      <c r="J957" s="91"/>
      <c r="K957" s="91"/>
      <c r="L957" s="91"/>
      <c r="M957" s="91"/>
      <c r="N957" s="91"/>
      <c r="O957" s="91"/>
      <c r="P957" s="91"/>
      <c r="Q957" s="91"/>
      <c r="R957" s="91"/>
      <c r="S957" s="91"/>
      <c r="T957" s="91"/>
      <c r="U957" s="91"/>
      <c r="V957" s="91"/>
      <c r="W957" s="91"/>
      <c r="X957" s="91"/>
      <c r="Y957" s="91"/>
      <c r="Z957" s="91"/>
    </row>
    <row r="958" spans="1:26" ht="12.75" customHeight="1" x14ac:dyDescent="0.2">
      <c r="A958" s="91"/>
      <c r="B958" s="91"/>
      <c r="C958" s="91"/>
      <c r="D958" s="91"/>
      <c r="E958" s="91"/>
      <c r="F958" s="91"/>
      <c r="G958" s="91"/>
      <c r="H958" s="91"/>
      <c r="I958" s="91"/>
      <c r="J958" s="91"/>
      <c r="K958" s="91"/>
      <c r="L958" s="91"/>
      <c r="M958" s="91"/>
      <c r="N958" s="91"/>
      <c r="O958" s="91"/>
      <c r="P958" s="91"/>
      <c r="Q958" s="91"/>
      <c r="R958" s="91"/>
      <c r="S958" s="91"/>
      <c r="T958" s="91"/>
      <c r="U958" s="91"/>
      <c r="V958" s="91"/>
      <c r="W958" s="91"/>
      <c r="X958" s="91"/>
      <c r="Y958" s="91"/>
      <c r="Z958" s="91"/>
    </row>
    <row r="959" spans="1:26" ht="12.75" customHeight="1" x14ac:dyDescent="0.2">
      <c r="A959" s="91"/>
      <c r="B959" s="91"/>
      <c r="C959" s="91"/>
      <c r="D959" s="91"/>
      <c r="E959" s="91"/>
      <c r="F959" s="91"/>
      <c r="G959" s="91"/>
      <c r="H959" s="91"/>
      <c r="I959" s="91"/>
      <c r="J959" s="91"/>
      <c r="K959" s="91"/>
      <c r="L959" s="91"/>
      <c r="M959" s="91"/>
      <c r="N959" s="91"/>
      <c r="O959" s="91"/>
      <c r="P959" s="91"/>
      <c r="Q959" s="91"/>
      <c r="R959" s="91"/>
      <c r="S959" s="91"/>
      <c r="T959" s="91"/>
      <c r="U959" s="91"/>
      <c r="V959" s="91"/>
      <c r="W959" s="91"/>
      <c r="X959" s="91"/>
      <c r="Y959" s="91"/>
      <c r="Z959" s="91"/>
    </row>
    <row r="960" spans="1:26" ht="12.75" customHeight="1" x14ac:dyDescent="0.2">
      <c r="A960" s="91"/>
      <c r="B960" s="91"/>
      <c r="C960" s="91"/>
      <c r="D960" s="91"/>
      <c r="E960" s="91"/>
      <c r="F960" s="91"/>
      <c r="G960" s="91"/>
      <c r="H960" s="91"/>
      <c r="I960" s="91"/>
      <c r="J960" s="91"/>
      <c r="K960" s="91"/>
      <c r="L960" s="91"/>
      <c r="M960" s="91"/>
      <c r="N960" s="91"/>
      <c r="O960" s="91"/>
      <c r="P960" s="91"/>
      <c r="Q960" s="91"/>
      <c r="R960" s="91"/>
      <c r="S960" s="91"/>
      <c r="T960" s="91"/>
      <c r="U960" s="91"/>
      <c r="V960" s="91"/>
      <c r="W960" s="91"/>
      <c r="X960" s="91"/>
      <c r="Y960" s="91"/>
      <c r="Z960" s="91"/>
    </row>
    <row r="961" spans="1:26" ht="12.75" customHeight="1" x14ac:dyDescent="0.2">
      <c r="A961" s="91"/>
      <c r="B961" s="91"/>
      <c r="C961" s="91"/>
      <c r="D961" s="91"/>
      <c r="E961" s="91"/>
      <c r="F961" s="91"/>
      <c r="G961" s="91"/>
      <c r="H961" s="91"/>
      <c r="I961" s="91"/>
      <c r="J961" s="91"/>
      <c r="K961" s="91"/>
      <c r="L961" s="91"/>
      <c r="M961" s="91"/>
      <c r="N961" s="91"/>
      <c r="O961" s="91"/>
      <c r="P961" s="91"/>
      <c r="Q961" s="91"/>
      <c r="R961" s="91"/>
      <c r="S961" s="91"/>
      <c r="T961" s="91"/>
      <c r="U961" s="91"/>
      <c r="V961" s="91"/>
      <c r="W961" s="91"/>
      <c r="X961" s="91"/>
      <c r="Y961" s="91"/>
      <c r="Z961" s="91"/>
    </row>
    <row r="962" spans="1:26" ht="12.75" customHeight="1" x14ac:dyDescent="0.2">
      <c r="A962" s="91"/>
      <c r="B962" s="91"/>
      <c r="C962" s="91"/>
      <c r="D962" s="91"/>
      <c r="E962" s="91"/>
      <c r="F962" s="91"/>
      <c r="G962" s="91"/>
      <c r="H962" s="91"/>
      <c r="I962" s="91"/>
      <c r="J962" s="91"/>
      <c r="K962" s="91"/>
      <c r="L962" s="91"/>
      <c r="M962" s="91"/>
      <c r="N962" s="91"/>
      <c r="O962" s="91"/>
      <c r="P962" s="91"/>
      <c r="Q962" s="91"/>
      <c r="R962" s="91"/>
      <c r="S962" s="91"/>
      <c r="T962" s="91"/>
      <c r="U962" s="91"/>
      <c r="V962" s="91"/>
      <c r="W962" s="91"/>
      <c r="X962" s="91"/>
      <c r="Y962" s="91"/>
      <c r="Z962" s="91"/>
    </row>
    <row r="963" spans="1:26" ht="12.75" customHeight="1" x14ac:dyDescent="0.2">
      <c r="A963" s="91"/>
      <c r="B963" s="91"/>
      <c r="C963" s="91"/>
      <c r="D963" s="91"/>
      <c r="E963" s="91"/>
      <c r="F963" s="91"/>
      <c r="G963" s="91"/>
      <c r="H963" s="91"/>
      <c r="I963" s="91"/>
      <c r="J963" s="91"/>
      <c r="K963" s="91"/>
      <c r="L963" s="91"/>
      <c r="M963" s="91"/>
      <c r="N963" s="91"/>
      <c r="O963" s="91"/>
      <c r="P963" s="91"/>
      <c r="Q963" s="91"/>
      <c r="R963" s="91"/>
      <c r="S963" s="91"/>
      <c r="T963" s="91"/>
      <c r="U963" s="91"/>
      <c r="V963" s="91"/>
      <c r="W963" s="91"/>
      <c r="X963" s="91"/>
      <c r="Y963" s="91"/>
      <c r="Z963" s="91"/>
    </row>
    <row r="964" spans="1:26" ht="12.75" customHeight="1" x14ac:dyDescent="0.2">
      <c r="A964" s="91"/>
      <c r="B964" s="91"/>
      <c r="C964" s="91"/>
      <c r="D964" s="91"/>
      <c r="E964" s="91"/>
      <c r="F964" s="91"/>
      <c r="G964" s="91"/>
      <c r="H964" s="91"/>
      <c r="I964" s="91"/>
      <c r="J964" s="91"/>
      <c r="K964" s="91"/>
      <c r="L964" s="91"/>
      <c r="M964" s="91"/>
      <c r="N964" s="91"/>
      <c r="O964" s="91"/>
      <c r="P964" s="91"/>
      <c r="Q964" s="91"/>
      <c r="R964" s="91"/>
      <c r="S964" s="91"/>
      <c r="T964" s="91"/>
      <c r="U964" s="91"/>
      <c r="V964" s="91"/>
      <c r="W964" s="91"/>
      <c r="X964" s="91"/>
      <c r="Y964" s="91"/>
      <c r="Z964" s="91"/>
    </row>
    <row r="965" spans="1:26" ht="12.75" customHeight="1" x14ac:dyDescent="0.2">
      <c r="A965" s="91"/>
      <c r="B965" s="91"/>
      <c r="C965" s="91"/>
      <c r="D965" s="91"/>
      <c r="E965" s="91"/>
      <c r="F965" s="91"/>
      <c r="G965" s="91"/>
      <c r="H965" s="91"/>
      <c r="I965" s="91"/>
      <c r="J965" s="91"/>
      <c r="K965" s="91"/>
      <c r="L965" s="91"/>
      <c r="M965" s="91"/>
      <c r="N965" s="91"/>
      <c r="O965" s="91"/>
      <c r="P965" s="91"/>
      <c r="Q965" s="91"/>
      <c r="R965" s="91"/>
      <c r="S965" s="91"/>
      <c r="T965" s="91"/>
      <c r="U965" s="91"/>
      <c r="V965" s="91"/>
      <c r="W965" s="91"/>
      <c r="X965" s="91"/>
      <c r="Y965" s="91"/>
      <c r="Z965" s="91"/>
    </row>
    <row r="966" spans="1:26" ht="12.75" customHeight="1" x14ac:dyDescent="0.2">
      <c r="A966" s="91"/>
      <c r="B966" s="91"/>
      <c r="C966" s="91"/>
      <c r="D966" s="91"/>
      <c r="E966" s="91"/>
      <c r="F966" s="91"/>
      <c r="G966" s="91"/>
      <c r="H966" s="91"/>
      <c r="I966" s="91"/>
      <c r="J966" s="91"/>
      <c r="K966" s="91"/>
      <c r="L966" s="91"/>
      <c r="M966" s="91"/>
      <c r="N966" s="91"/>
      <c r="O966" s="91"/>
      <c r="P966" s="91"/>
      <c r="Q966" s="91"/>
      <c r="R966" s="91"/>
      <c r="S966" s="91"/>
      <c r="T966" s="91"/>
      <c r="U966" s="91"/>
      <c r="V966" s="91"/>
      <c r="W966" s="91"/>
      <c r="X966" s="91"/>
      <c r="Y966" s="91"/>
      <c r="Z966" s="91"/>
    </row>
    <row r="967" spans="1:26" ht="12.75" customHeight="1" x14ac:dyDescent="0.2">
      <c r="A967" s="91"/>
      <c r="B967" s="91"/>
      <c r="C967" s="91"/>
      <c r="D967" s="91"/>
      <c r="E967" s="91"/>
      <c r="F967" s="91"/>
      <c r="G967" s="91"/>
      <c r="H967" s="91"/>
      <c r="I967" s="91"/>
      <c r="J967" s="91"/>
      <c r="K967" s="91"/>
      <c r="L967" s="91"/>
      <c r="M967" s="91"/>
      <c r="N967" s="91"/>
      <c r="O967" s="91"/>
      <c r="P967" s="91"/>
      <c r="Q967" s="91"/>
      <c r="R967" s="91"/>
      <c r="S967" s="91"/>
      <c r="T967" s="91"/>
      <c r="U967" s="91"/>
      <c r="V967" s="91"/>
      <c r="W967" s="91"/>
      <c r="X967" s="91"/>
      <c r="Y967" s="91"/>
      <c r="Z967" s="91"/>
    </row>
    <row r="968" spans="1:26" ht="12.75" customHeight="1" x14ac:dyDescent="0.2">
      <c r="A968" s="91"/>
      <c r="B968" s="91"/>
      <c r="C968" s="91"/>
      <c r="D968" s="91"/>
      <c r="E968" s="91"/>
      <c r="F968" s="91"/>
      <c r="G968" s="91"/>
      <c r="H968" s="91"/>
      <c r="I968" s="91"/>
      <c r="J968" s="91"/>
      <c r="K968" s="91"/>
      <c r="L968" s="91"/>
      <c r="M968" s="91"/>
      <c r="N968" s="91"/>
      <c r="O968" s="91"/>
      <c r="P968" s="91"/>
      <c r="Q968" s="91"/>
      <c r="R968" s="91"/>
      <c r="S968" s="91"/>
      <c r="T968" s="91"/>
      <c r="U968" s="91"/>
      <c r="V968" s="91"/>
      <c r="W968" s="91"/>
      <c r="X968" s="91"/>
      <c r="Y968" s="91"/>
      <c r="Z968" s="91"/>
    </row>
    <row r="969" spans="1:26" ht="12.75" customHeight="1" x14ac:dyDescent="0.2">
      <c r="A969" s="91"/>
      <c r="B969" s="91"/>
      <c r="C969" s="91"/>
      <c r="D969" s="91"/>
      <c r="E969" s="91"/>
      <c r="F969" s="91"/>
      <c r="G969" s="91"/>
      <c r="H969" s="91"/>
      <c r="I969" s="91"/>
      <c r="J969" s="91"/>
      <c r="K969" s="91"/>
      <c r="L969" s="91"/>
      <c r="M969" s="91"/>
      <c r="N969" s="91"/>
      <c r="O969" s="91"/>
      <c r="P969" s="91"/>
      <c r="Q969" s="91"/>
      <c r="R969" s="91"/>
      <c r="S969" s="91"/>
      <c r="T969" s="91"/>
      <c r="U969" s="91"/>
      <c r="V969" s="91"/>
      <c r="W969" s="91"/>
      <c r="X969" s="91"/>
      <c r="Y969" s="91"/>
      <c r="Z969" s="91"/>
    </row>
    <row r="970" spans="1:26" ht="12.75" customHeight="1" x14ac:dyDescent="0.2">
      <c r="A970" s="91"/>
      <c r="B970" s="91"/>
      <c r="C970" s="91"/>
      <c r="D970" s="91"/>
      <c r="E970" s="91"/>
      <c r="F970" s="91"/>
      <c r="G970" s="91"/>
      <c r="H970" s="91"/>
      <c r="I970" s="91"/>
      <c r="J970" s="91"/>
      <c r="K970" s="91"/>
      <c r="L970" s="91"/>
      <c r="M970" s="91"/>
      <c r="N970" s="91"/>
      <c r="O970" s="91"/>
      <c r="P970" s="91"/>
      <c r="Q970" s="91"/>
      <c r="R970" s="91"/>
      <c r="S970" s="91"/>
      <c r="T970" s="91"/>
      <c r="U970" s="91"/>
      <c r="V970" s="91"/>
      <c r="W970" s="91"/>
      <c r="X970" s="91"/>
      <c r="Y970" s="91"/>
      <c r="Z970" s="91"/>
    </row>
    <row r="971" spans="1:26" ht="12.75" customHeight="1" x14ac:dyDescent="0.2">
      <c r="A971" s="91"/>
      <c r="B971" s="91"/>
      <c r="C971" s="91"/>
      <c r="D971" s="91"/>
      <c r="E971" s="91"/>
      <c r="F971" s="91"/>
      <c r="G971" s="91"/>
      <c r="H971" s="91"/>
      <c r="I971" s="91"/>
      <c r="J971" s="91"/>
      <c r="K971" s="91"/>
      <c r="L971" s="91"/>
      <c r="M971" s="91"/>
      <c r="N971" s="91"/>
      <c r="O971" s="91"/>
      <c r="P971" s="91"/>
      <c r="Q971" s="91"/>
      <c r="R971" s="91"/>
      <c r="S971" s="91"/>
      <c r="T971" s="91"/>
      <c r="U971" s="91"/>
      <c r="V971" s="91"/>
      <c r="W971" s="91"/>
      <c r="X971" s="91"/>
      <c r="Y971" s="91"/>
      <c r="Z971" s="91"/>
    </row>
    <row r="972" spans="1:26" ht="12.75" customHeight="1" x14ac:dyDescent="0.2">
      <c r="A972" s="91"/>
      <c r="B972" s="91"/>
      <c r="C972" s="91"/>
      <c r="D972" s="91"/>
      <c r="E972" s="91"/>
      <c r="F972" s="91"/>
      <c r="G972" s="91"/>
      <c r="H972" s="91"/>
      <c r="I972" s="91"/>
      <c r="J972" s="91"/>
      <c r="K972" s="91"/>
      <c r="L972" s="91"/>
      <c r="M972" s="91"/>
      <c r="N972" s="91"/>
      <c r="O972" s="91"/>
      <c r="P972" s="91"/>
      <c r="Q972" s="91"/>
      <c r="R972" s="91"/>
      <c r="S972" s="91"/>
      <c r="T972" s="91"/>
      <c r="U972" s="91"/>
      <c r="V972" s="91"/>
      <c r="W972" s="91"/>
      <c r="X972" s="91"/>
      <c r="Y972" s="91"/>
      <c r="Z972" s="91"/>
    </row>
    <row r="973" spans="1:26" ht="12.75" customHeight="1" x14ac:dyDescent="0.2">
      <c r="A973" s="91"/>
      <c r="B973" s="91"/>
      <c r="C973" s="91"/>
      <c r="D973" s="91"/>
      <c r="E973" s="91"/>
      <c r="F973" s="91"/>
      <c r="G973" s="91"/>
      <c r="H973" s="91"/>
      <c r="I973" s="91"/>
      <c r="J973" s="91"/>
      <c r="K973" s="91"/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91"/>
      <c r="Z973" s="91"/>
    </row>
    <row r="974" spans="1:26" ht="12.75" customHeight="1" x14ac:dyDescent="0.2">
      <c r="A974" s="91"/>
      <c r="B974" s="91"/>
      <c r="C974" s="91"/>
      <c r="D974" s="91"/>
      <c r="E974" s="91"/>
      <c r="F974" s="91"/>
      <c r="G974" s="91"/>
      <c r="H974" s="91"/>
      <c r="I974" s="91"/>
      <c r="J974" s="91"/>
      <c r="K974" s="91"/>
      <c r="L974" s="91"/>
      <c r="M974" s="91"/>
      <c r="N974" s="91"/>
      <c r="O974" s="91"/>
      <c r="P974" s="91"/>
      <c r="Q974" s="91"/>
      <c r="R974" s="91"/>
      <c r="S974" s="91"/>
      <c r="T974" s="91"/>
      <c r="U974" s="91"/>
      <c r="V974" s="91"/>
      <c r="W974" s="91"/>
      <c r="X974" s="91"/>
      <c r="Y974" s="91"/>
      <c r="Z974" s="91"/>
    </row>
    <row r="975" spans="1:26" ht="12.75" customHeight="1" x14ac:dyDescent="0.2">
      <c r="A975" s="91"/>
      <c r="B975" s="91"/>
      <c r="C975" s="91"/>
      <c r="D975" s="91"/>
      <c r="E975" s="91"/>
      <c r="F975" s="91"/>
      <c r="G975" s="91"/>
      <c r="H975" s="91"/>
      <c r="I975" s="91"/>
      <c r="J975" s="91"/>
      <c r="K975" s="91"/>
      <c r="L975" s="91"/>
      <c r="M975" s="91"/>
      <c r="N975" s="91"/>
      <c r="O975" s="91"/>
      <c r="P975" s="91"/>
      <c r="Q975" s="91"/>
      <c r="R975" s="91"/>
      <c r="S975" s="91"/>
      <c r="T975" s="91"/>
      <c r="U975" s="91"/>
      <c r="V975" s="91"/>
      <c r="W975" s="91"/>
      <c r="X975" s="91"/>
      <c r="Y975" s="91"/>
      <c r="Z975" s="91"/>
    </row>
    <row r="976" spans="1:26" ht="12.75" customHeight="1" x14ac:dyDescent="0.2">
      <c r="A976" s="91"/>
      <c r="B976" s="91"/>
      <c r="C976" s="91"/>
      <c r="D976" s="91"/>
      <c r="E976" s="91"/>
      <c r="F976" s="91"/>
      <c r="G976" s="91"/>
      <c r="H976" s="91"/>
      <c r="I976" s="91"/>
      <c r="J976" s="91"/>
      <c r="K976" s="91"/>
      <c r="L976" s="91"/>
      <c r="M976" s="91"/>
      <c r="N976" s="91"/>
      <c r="O976" s="91"/>
      <c r="P976" s="91"/>
      <c r="Q976" s="91"/>
      <c r="R976" s="91"/>
      <c r="S976" s="91"/>
      <c r="T976" s="91"/>
      <c r="U976" s="91"/>
      <c r="V976" s="91"/>
      <c r="W976" s="91"/>
      <c r="X976" s="91"/>
      <c r="Y976" s="91"/>
      <c r="Z976" s="91"/>
    </row>
    <row r="977" spans="1:26" ht="12.75" customHeight="1" x14ac:dyDescent="0.2">
      <c r="A977" s="91"/>
      <c r="B977" s="91"/>
      <c r="C977" s="91"/>
      <c r="D977" s="91"/>
      <c r="E977" s="91"/>
      <c r="F977" s="91"/>
      <c r="G977" s="91"/>
      <c r="H977" s="91"/>
      <c r="I977" s="91"/>
      <c r="J977" s="91"/>
      <c r="K977" s="91"/>
      <c r="L977" s="91"/>
      <c r="M977" s="91"/>
      <c r="N977" s="91"/>
      <c r="O977" s="91"/>
      <c r="P977" s="91"/>
      <c r="Q977" s="91"/>
      <c r="R977" s="91"/>
      <c r="S977" s="91"/>
      <c r="T977" s="91"/>
      <c r="U977" s="91"/>
      <c r="V977" s="91"/>
      <c r="W977" s="91"/>
      <c r="X977" s="91"/>
      <c r="Y977" s="91"/>
      <c r="Z977" s="91"/>
    </row>
    <row r="978" spans="1:26" ht="12.75" customHeight="1" x14ac:dyDescent="0.2">
      <c r="A978" s="91"/>
      <c r="B978" s="91"/>
      <c r="C978" s="91"/>
      <c r="D978" s="91"/>
      <c r="E978" s="91"/>
      <c r="F978" s="91"/>
      <c r="G978" s="91"/>
      <c r="H978" s="91"/>
      <c r="I978" s="91"/>
      <c r="J978" s="91"/>
      <c r="K978" s="91"/>
      <c r="L978" s="91"/>
      <c r="M978" s="91"/>
      <c r="N978" s="91"/>
      <c r="O978" s="91"/>
      <c r="P978" s="91"/>
      <c r="Q978" s="91"/>
      <c r="R978" s="91"/>
      <c r="S978" s="91"/>
      <c r="T978" s="91"/>
      <c r="U978" s="91"/>
      <c r="V978" s="91"/>
      <c r="W978" s="91"/>
      <c r="X978" s="91"/>
      <c r="Y978" s="91"/>
      <c r="Z978" s="91"/>
    </row>
    <row r="979" spans="1:26" ht="12.75" customHeight="1" x14ac:dyDescent="0.2">
      <c r="A979" s="91"/>
      <c r="B979" s="91"/>
      <c r="C979" s="91"/>
      <c r="D979" s="91"/>
      <c r="E979" s="91"/>
      <c r="F979" s="91"/>
      <c r="G979" s="91"/>
      <c r="H979" s="91"/>
      <c r="I979" s="91"/>
      <c r="J979" s="91"/>
      <c r="K979" s="91"/>
      <c r="L979" s="91"/>
      <c r="M979" s="91"/>
      <c r="N979" s="91"/>
      <c r="O979" s="91"/>
      <c r="P979" s="91"/>
      <c r="Q979" s="91"/>
      <c r="R979" s="91"/>
      <c r="S979" s="91"/>
      <c r="T979" s="91"/>
      <c r="U979" s="91"/>
      <c r="V979" s="91"/>
      <c r="W979" s="91"/>
      <c r="X979" s="91"/>
      <c r="Y979" s="91"/>
      <c r="Z979" s="91"/>
    </row>
    <row r="980" spans="1:26" ht="12.75" customHeight="1" x14ac:dyDescent="0.2">
      <c r="A980" s="91"/>
      <c r="B980" s="91"/>
      <c r="C980" s="91"/>
      <c r="D980" s="91"/>
      <c r="E980" s="91"/>
      <c r="F980" s="91"/>
      <c r="G980" s="91"/>
      <c r="H980" s="91"/>
      <c r="I980" s="91"/>
      <c r="J980" s="91"/>
      <c r="K980" s="91"/>
      <c r="L980" s="91"/>
      <c r="M980" s="91"/>
      <c r="N980" s="91"/>
      <c r="O980" s="91"/>
      <c r="P980" s="91"/>
      <c r="Q980" s="91"/>
      <c r="R980" s="91"/>
      <c r="S980" s="91"/>
      <c r="T980" s="91"/>
      <c r="U980" s="91"/>
      <c r="V980" s="91"/>
      <c r="W980" s="91"/>
      <c r="X980" s="91"/>
      <c r="Y980" s="91"/>
      <c r="Z980" s="91"/>
    </row>
    <row r="981" spans="1:26" ht="12.75" customHeight="1" x14ac:dyDescent="0.2">
      <c r="A981" s="91"/>
      <c r="B981" s="91"/>
      <c r="C981" s="91"/>
      <c r="D981" s="91"/>
      <c r="E981" s="91"/>
      <c r="F981" s="91"/>
      <c r="G981" s="91"/>
      <c r="H981" s="91"/>
      <c r="I981" s="91"/>
      <c r="J981" s="91"/>
      <c r="K981" s="91"/>
      <c r="L981" s="91"/>
      <c r="M981" s="91"/>
      <c r="N981" s="91"/>
      <c r="O981" s="91"/>
      <c r="P981" s="91"/>
      <c r="Q981" s="91"/>
      <c r="R981" s="91"/>
      <c r="S981" s="91"/>
      <c r="T981" s="91"/>
      <c r="U981" s="91"/>
      <c r="V981" s="91"/>
      <c r="W981" s="91"/>
      <c r="X981" s="91"/>
      <c r="Y981" s="91"/>
      <c r="Z981" s="91"/>
    </row>
    <row r="982" spans="1:26" ht="12.75" customHeight="1" x14ac:dyDescent="0.2">
      <c r="A982" s="91"/>
      <c r="B982" s="91"/>
      <c r="C982" s="91"/>
      <c r="D982" s="91"/>
      <c r="E982" s="91"/>
      <c r="F982" s="91"/>
      <c r="G982" s="91"/>
      <c r="H982" s="91"/>
      <c r="I982" s="91"/>
      <c r="J982" s="91"/>
      <c r="K982" s="91"/>
      <c r="L982" s="91"/>
      <c r="M982" s="91"/>
      <c r="N982" s="91"/>
      <c r="O982" s="91"/>
      <c r="P982" s="91"/>
      <c r="Q982" s="91"/>
      <c r="R982" s="91"/>
      <c r="S982" s="91"/>
      <c r="T982" s="91"/>
      <c r="U982" s="91"/>
      <c r="V982" s="91"/>
      <c r="W982" s="91"/>
      <c r="X982" s="91"/>
      <c r="Y982" s="91"/>
      <c r="Z982" s="91"/>
    </row>
    <row r="983" spans="1:26" ht="12.75" customHeight="1" x14ac:dyDescent="0.2">
      <c r="A983" s="91"/>
      <c r="B983" s="91"/>
      <c r="C983" s="91"/>
      <c r="D983" s="91"/>
      <c r="E983" s="91"/>
      <c r="F983" s="91"/>
      <c r="G983" s="91"/>
      <c r="H983" s="91"/>
      <c r="I983" s="91"/>
      <c r="J983" s="91"/>
      <c r="K983" s="91"/>
      <c r="L983" s="91"/>
      <c r="M983" s="91"/>
      <c r="N983" s="91"/>
      <c r="O983" s="91"/>
      <c r="P983" s="91"/>
      <c r="Q983" s="91"/>
      <c r="R983" s="91"/>
      <c r="S983" s="91"/>
      <c r="T983" s="91"/>
      <c r="U983" s="91"/>
      <c r="V983" s="91"/>
      <c r="W983" s="91"/>
      <c r="X983" s="91"/>
      <c r="Y983" s="91"/>
      <c r="Z983" s="91"/>
    </row>
    <row r="984" spans="1:26" ht="12.75" customHeight="1" x14ac:dyDescent="0.2">
      <c r="A984" s="91"/>
      <c r="B984" s="91"/>
      <c r="C984" s="91"/>
      <c r="D984" s="91"/>
      <c r="E984" s="91"/>
      <c r="F984" s="91"/>
      <c r="G984" s="91"/>
      <c r="H984" s="91"/>
      <c r="I984" s="91"/>
      <c r="J984" s="91"/>
      <c r="K984" s="91"/>
      <c r="L984" s="91"/>
      <c r="M984" s="91"/>
      <c r="N984" s="91"/>
      <c r="O984" s="91"/>
      <c r="P984" s="91"/>
      <c r="Q984" s="91"/>
      <c r="R984" s="91"/>
      <c r="S984" s="91"/>
      <c r="T984" s="91"/>
      <c r="U984" s="91"/>
      <c r="V984" s="91"/>
      <c r="W984" s="91"/>
      <c r="X984" s="91"/>
      <c r="Y984" s="91"/>
      <c r="Z984" s="91"/>
    </row>
    <row r="985" spans="1:26" ht="12.75" customHeight="1" x14ac:dyDescent="0.2">
      <c r="A985" s="91"/>
      <c r="B985" s="91"/>
      <c r="C985" s="91"/>
      <c r="D985" s="91"/>
      <c r="E985" s="91"/>
      <c r="F985" s="91"/>
      <c r="G985" s="91"/>
      <c r="H985" s="91"/>
      <c r="I985" s="91"/>
      <c r="J985" s="91"/>
      <c r="K985" s="91"/>
      <c r="L985" s="91"/>
      <c r="M985" s="91"/>
      <c r="N985" s="91"/>
      <c r="O985" s="91"/>
      <c r="P985" s="91"/>
      <c r="Q985" s="91"/>
      <c r="R985" s="91"/>
      <c r="S985" s="91"/>
      <c r="T985" s="91"/>
      <c r="U985" s="91"/>
      <c r="V985" s="91"/>
      <c r="W985" s="91"/>
      <c r="X985" s="91"/>
      <c r="Y985" s="91"/>
      <c r="Z985" s="91"/>
    </row>
    <row r="986" spans="1:26" ht="12.75" customHeight="1" x14ac:dyDescent="0.2">
      <c r="A986" s="91"/>
      <c r="B986" s="91"/>
      <c r="C986" s="91"/>
      <c r="D986" s="91"/>
      <c r="E986" s="91"/>
      <c r="F986" s="91"/>
      <c r="G986" s="91"/>
      <c r="H986" s="91"/>
      <c r="I986" s="91"/>
      <c r="J986" s="91"/>
      <c r="K986" s="91"/>
      <c r="L986" s="91"/>
      <c r="M986" s="91"/>
      <c r="N986" s="91"/>
      <c r="O986" s="91"/>
      <c r="P986" s="91"/>
      <c r="Q986" s="91"/>
      <c r="R986" s="91"/>
      <c r="S986" s="91"/>
      <c r="T986" s="91"/>
      <c r="U986" s="91"/>
      <c r="V986" s="91"/>
      <c r="W986" s="91"/>
      <c r="X986" s="91"/>
      <c r="Y986" s="91"/>
      <c r="Z986" s="91"/>
    </row>
    <row r="987" spans="1:26" ht="12.75" customHeight="1" x14ac:dyDescent="0.2">
      <c r="A987" s="91"/>
      <c r="B987" s="91"/>
      <c r="C987" s="91"/>
      <c r="D987" s="91"/>
      <c r="E987" s="91"/>
      <c r="F987" s="91"/>
      <c r="G987" s="91"/>
      <c r="H987" s="91"/>
      <c r="I987" s="91"/>
      <c r="J987" s="91"/>
      <c r="K987" s="91"/>
      <c r="L987" s="91"/>
      <c r="M987" s="91"/>
      <c r="N987" s="91"/>
      <c r="O987" s="91"/>
      <c r="P987" s="91"/>
      <c r="Q987" s="91"/>
      <c r="R987" s="91"/>
      <c r="S987" s="91"/>
      <c r="T987" s="91"/>
      <c r="U987" s="91"/>
      <c r="V987" s="91"/>
      <c r="W987" s="91"/>
      <c r="X987" s="91"/>
      <c r="Y987" s="91"/>
      <c r="Z987" s="91"/>
    </row>
    <row r="988" spans="1:26" ht="12.75" customHeight="1" x14ac:dyDescent="0.2">
      <c r="A988" s="91"/>
      <c r="B988" s="91"/>
      <c r="C988" s="91"/>
      <c r="D988" s="91"/>
      <c r="E988" s="91"/>
      <c r="F988" s="91"/>
      <c r="G988" s="91"/>
      <c r="H988" s="91"/>
      <c r="I988" s="91"/>
      <c r="J988" s="91"/>
      <c r="K988" s="91"/>
      <c r="L988" s="91"/>
      <c r="M988" s="91"/>
      <c r="N988" s="91"/>
      <c r="O988" s="91"/>
      <c r="P988" s="91"/>
      <c r="Q988" s="91"/>
      <c r="R988" s="91"/>
      <c r="S988" s="91"/>
      <c r="T988" s="91"/>
      <c r="U988" s="91"/>
      <c r="V988" s="91"/>
      <c r="W988" s="91"/>
      <c r="X988" s="91"/>
      <c r="Y988" s="91"/>
      <c r="Z988" s="91"/>
    </row>
    <row r="989" spans="1:26" ht="12.75" customHeight="1" x14ac:dyDescent="0.2">
      <c r="A989" s="91"/>
      <c r="B989" s="91"/>
      <c r="C989" s="91"/>
      <c r="D989" s="91"/>
      <c r="E989" s="91"/>
      <c r="F989" s="91"/>
      <c r="G989" s="91"/>
      <c r="H989" s="91"/>
      <c r="I989" s="91"/>
      <c r="J989" s="91"/>
      <c r="K989" s="91"/>
      <c r="L989" s="91"/>
      <c r="M989" s="91"/>
      <c r="N989" s="91"/>
      <c r="O989" s="91"/>
      <c r="P989" s="91"/>
      <c r="Q989" s="91"/>
      <c r="R989" s="91"/>
      <c r="S989" s="91"/>
      <c r="T989" s="91"/>
      <c r="U989" s="91"/>
      <c r="V989" s="91"/>
      <c r="W989" s="91"/>
      <c r="X989" s="91"/>
      <c r="Y989" s="91"/>
      <c r="Z989" s="91"/>
    </row>
    <row r="990" spans="1:26" ht="12.75" customHeight="1" x14ac:dyDescent="0.2">
      <c r="A990" s="91"/>
      <c r="B990" s="91"/>
      <c r="C990" s="91"/>
      <c r="D990" s="91"/>
      <c r="E990" s="91"/>
      <c r="F990" s="91"/>
      <c r="G990" s="91"/>
      <c r="H990" s="91"/>
      <c r="I990" s="91"/>
      <c r="J990" s="91"/>
      <c r="K990" s="91"/>
      <c r="L990" s="91"/>
      <c r="M990" s="91"/>
      <c r="N990" s="91"/>
      <c r="O990" s="91"/>
      <c r="P990" s="91"/>
      <c r="Q990" s="91"/>
      <c r="R990" s="91"/>
      <c r="S990" s="91"/>
      <c r="T990" s="91"/>
      <c r="U990" s="91"/>
      <c r="V990" s="91"/>
      <c r="W990" s="91"/>
      <c r="X990" s="91"/>
      <c r="Y990" s="91"/>
      <c r="Z990" s="91"/>
    </row>
    <row r="991" spans="1:26" ht="12.75" customHeight="1" x14ac:dyDescent="0.2">
      <c r="A991" s="91"/>
      <c r="B991" s="91"/>
      <c r="C991" s="91"/>
      <c r="D991" s="91"/>
      <c r="E991" s="91"/>
      <c r="F991" s="91"/>
      <c r="G991" s="91"/>
      <c r="H991" s="91"/>
      <c r="I991" s="91"/>
      <c r="J991" s="91"/>
      <c r="K991" s="91"/>
      <c r="L991" s="91"/>
      <c r="M991" s="91"/>
      <c r="N991" s="91"/>
      <c r="O991" s="91"/>
      <c r="P991" s="91"/>
      <c r="Q991" s="91"/>
      <c r="R991" s="91"/>
      <c r="S991" s="91"/>
      <c r="T991" s="91"/>
      <c r="U991" s="91"/>
      <c r="V991" s="91"/>
      <c r="W991" s="91"/>
      <c r="X991" s="91"/>
      <c r="Y991" s="91"/>
      <c r="Z991" s="91"/>
    </row>
    <row r="992" spans="1:26" ht="12.75" customHeight="1" x14ac:dyDescent="0.2">
      <c r="A992" s="91"/>
      <c r="B992" s="91"/>
      <c r="C992" s="91"/>
      <c r="D992" s="91"/>
      <c r="E992" s="91"/>
      <c r="F992" s="91"/>
      <c r="G992" s="91"/>
      <c r="H992" s="91"/>
      <c r="I992" s="91"/>
      <c r="J992" s="91"/>
      <c r="K992" s="91"/>
      <c r="L992" s="91"/>
      <c r="M992" s="91"/>
      <c r="N992" s="91"/>
      <c r="O992" s="91"/>
      <c r="P992" s="91"/>
      <c r="Q992" s="91"/>
      <c r="R992" s="91"/>
      <c r="S992" s="91"/>
      <c r="T992" s="91"/>
      <c r="U992" s="91"/>
      <c r="V992" s="91"/>
      <c r="W992" s="91"/>
      <c r="X992" s="91"/>
      <c r="Y992" s="91"/>
      <c r="Z992" s="91"/>
    </row>
    <row r="993" spans="1:26" ht="12.75" customHeight="1" x14ac:dyDescent="0.2">
      <c r="A993" s="91"/>
      <c r="B993" s="91"/>
      <c r="C993" s="91"/>
      <c r="D993" s="91"/>
      <c r="E993" s="91"/>
      <c r="F993" s="91"/>
      <c r="G993" s="91"/>
      <c r="H993" s="91"/>
      <c r="I993" s="91"/>
      <c r="J993" s="91"/>
      <c r="K993" s="91"/>
      <c r="L993" s="91"/>
      <c r="M993" s="91"/>
      <c r="N993" s="91"/>
      <c r="O993" s="91"/>
      <c r="P993" s="91"/>
      <c r="Q993" s="91"/>
      <c r="R993" s="91"/>
      <c r="S993" s="91"/>
      <c r="T993" s="91"/>
      <c r="U993" s="91"/>
      <c r="V993" s="91"/>
      <c r="W993" s="91"/>
      <c r="X993" s="91"/>
      <c r="Y993" s="91"/>
      <c r="Z993" s="91"/>
    </row>
    <row r="994" spans="1:26" ht="12.75" customHeight="1" x14ac:dyDescent="0.2">
      <c r="A994" s="91"/>
      <c r="B994" s="91"/>
      <c r="C994" s="91"/>
      <c r="D994" s="91"/>
      <c r="E994" s="91"/>
      <c r="F994" s="91"/>
      <c r="G994" s="91"/>
      <c r="H994" s="91"/>
      <c r="I994" s="91"/>
      <c r="J994" s="91"/>
      <c r="K994" s="91"/>
      <c r="L994" s="91"/>
      <c r="M994" s="91"/>
      <c r="N994" s="91"/>
      <c r="O994" s="91"/>
      <c r="P994" s="91"/>
      <c r="Q994" s="91"/>
      <c r="R994" s="91"/>
      <c r="S994" s="91"/>
      <c r="T994" s="91"/>
      <c r="U994" s="91"/>
      <c r="V994" s="91"/>
      <c r="W994" s="91"/>
      <c r="X994" s="91"/>
      <c r="Y994" s="91"/>
      <c r="Z994" s="91"/>
    </row>
    <row r="995" spans="1:26" ht="12.75" customHeight="1" x14ac:dyDescent="0.2">
      <c r="A995" s="91"/>
      <c r="B995" s="91"/>
      <c r="C995" s="91"/>
      <c r="D995" s="91"/>
      <c r="E995" s="91"/>
      <c r="F995" s="91"/>
      <c r="G995" s="91"/>
      <c r="H995" s="91"/>
      <c r="I995" s="91"/>
      <c r="J995" s="91"/>
      <c r="K995" s="91"/>
      <c r="L995" s="91"/>
      <c r="M995" s="91"/>
      <c r="N995" s="91"/>
      <c r="O995" s="91"/>
      <c r="P995" s="91"/>
      <c r="Q995" s="91"/>
      <c r="R995" s="91"/>
      <c r="S995" s="91"/>
      <c r="T995" s="91"/>
      <c r="U995" s="91"/>
      <c r="V995" s="91"/>
      <c r="W995" s="91"/>
      <c r="X995" s="91"/>
      <c r="Y995" s="91"/>
      <c r="Z995" s="91"/>
    </row>
    <row r="996" spans="1:26" ht="12.75" customHeight="1" x14ac:dyDescent="0.2">
      <c r="A996" s="91"/>
      <c r="B996" s="91"/>
      <c r="C996" s="91"/>
      <c r="D996" s="91"/>
      <c r="E996" s="91"/>
      <c r="F996" s="91"/>
      <c r="G996" s="91"/>
      <c r="H996" s="91"/>
      <c r="I996" s="91"/>
      <c r="J996" s="91"/>
      <c r="K996" s="91"/>
      <c r="L996" s="91"/>
      <c r="M996" s="91"/>
      <c r="N996" s="91"/>
      <c r="O996" s="91"/>
      <c r="P996" s="91"/>
      <c r="Q996" s="91"/>
      <c r="R996" s="91"/>
      <c r="S996" s="91"/>
      <c r="T996" s="91"/>
      <c r="U996" s="91"/>
      <c r="V996" s="91"/>
      <c r="W996" s="91"/>
      <c r="X996" s="91"/>
      <c r="Y996" s="91"/>
      <c r="Z996" s="91"/>
    </row>
    <row r="997" spans="1:26" ht="12.75" customHeight="1" x14ac:dyDescent="0.2">
      <c r="A997" s="91"/>
      <c r="B997" s="91"/>
      <c r="C997" s="91"/>
      <c r="D997" s="91"/>
      <c r="E997" s="91"/>
      <c r="F997" s="91"/>
      <c r="G997" s="91"/>
      <c r="H997" s="91"/>
      <c r="I997" s="91"/>
      <c r="J997" s="91"/>
      <c r="K997" s="91"/>
      <c r="L997" s="91"/>
      <c r="M997" s="91"/>
      <c r="N997" s="91"/>
      <c r="O997" s="91"/>
      <c r="P997" s="91"/>
      <c r="Q997" s="91"/>
      <c r="R997" s="91"/>
      <c r="S997" s="91"/>
      <c r="T997" s="91"/>
      <c r="U997" s="91"/>
      <c r="V997" s="91"/>
      <c r="W997" s="91"/>
      <c r="X997" s="91"/>
      <c r="Y997" s="91"/>
      <c r="Z997" s="91"/>
    </row>
    <row r="998" spans="1:26" ht="12.75" customHeight="1" x14ac:dyDescent="0.2">
      <c r="A998" s="91"/>
      <c r="B998" s="91"/>
      <c r="C998" s="91"/>
      <c r="D998" s="91"/>
      <c r="E998" s="91"/>
      <c r="F998" s="91"/>
      <c r="G998" s="91"/>
      <c r="H998" s="91"/>
      <c r="I998" s="91"/>
      <c r="J998" s="91"/>
      <c r="K998" s="91"/>
      <c r="L998" s="91"/>
      <c r="M998" s="91"/>
      <c r="N998" s="91"/>
      <c r="O998" s="91"/>
      <c r="P998" s="91"/>
      <c r="Q998" s="91"/>
      <c r="R998" s="91"/>
      <c r="S998" s="91"/>
      <c r="T998" s="91"/>
      <c r="U998" s="91"/>
      <c r="V998" s="91"/>
      <c r="W998" s="91"/>
      <c r="X998" s="91"/>
      <c r="Y998" s="91"/>
      <c r="Z998" s="91"/>
    </row>
    <row r="999" spans="1:26" ht="12.75" customHeight="1" x14ac:dyDescent="0.2">
      <c r="A999" s="91"/>
      <c r="B999" s="91"/>
      <c r="C999" s="91"/>
      <c r="D999" s="91"/>
      <c r="E999" s="91"/>
      <c r="F999" s="91"/>
      <c r="G999" s="91"/>
      <c r="H999" s="91"/>
      <c r="I999" s="91"/>
      <c r="J999" s="91"/>
      <c r="K999" s="91"/>
      <c r="L999" s="91"/>
      <c r="M999" s="91"/>
      <c r="N999" s="91"/>
      <c r="O999" s="91"/>
      <c r="P999" s="91"/>
      <c r="Q999" s="91"/>
      <c r="R999" s="91"/>
      <c r="S999" s="91"/>
      <c r="T999" s="91"/>
      <c r="U999" s="91"/>
      <c r="V999" s="91"/>
      <c r="W999" s="91"/>
      <c r="X999" s="91"/>
      <c r="Y999" s="91"/>
      <c r="Z999" s="91"/>
    </row>
    <row r="1000" spans="1:26" ht="12.75" customHeight="1" x14ac:dyDescent="0.2">
      <c r="A1000" s="91"/>
      <c r="B1000" s="91"/>
      <c r="C1000" s="91"/>
      <c r="D1000" s="91"/>
      <c r="E1000" s="91"/>
      <c r="F1000" s="91"/>
      <c r="G1000" s="91"/>
      <c r="H1000" s="91"/>
      <c r="I1000" s="91"/>
      <c r="J1000" s="91"/>
      <c r="K1000" s="91"/>
      <c r="L1000" s="91"/>
      <c r="M1000" s="91"/>
      <c r="N1000" s="91"/>
      <c r="O1000" s="91"/>
      <c r="P1000" s="91"/>
      <c r="Q1000" s="91"/>
      <c r="R1000" s="91"/>
      <c r="S1000" s="91"/>
      <c r="T1000" s="91"/>
      <c r="U1000" s="91"/>
      <c r="V1000" s="91"/>
      <c r="W1000" s="91"/>
      <c r="X1000" s="91"/>
      <c r="Y1000" s="91"/>
      <c r="Z1000" s="91"/>
    </row>
  </sheetData>
  <autoFilter ref="A8:J19"/>
  <mergeCells count="12">
    <mergeCell ref="A2:C2"/>
    <mergeCell ref="D2:J2"/>
    <mergeCell ref="A3:C3"/>
    <mergeCell ref="D3:J3"/>
    <mergeCell ref="A4:C4"/>
    <mergeCell ref="D4:J4"/>
    <mergeCell ref="A5:C5"/>
    <mergeCell ref="A6:C6"/>
    <mergeCell ref="A7:C7"/>
    <mergeCell ref="D6:J6"/>
    <mergeCell ref="D7:J7"/>
    <mergeCell ref="D5:J5"/>
  </mergeCells>
  <hyperlinks>
    <hyperlink ref="A1" r:id="rId1"/>
    <hyperlink ref="A10" r:id="rId2"/>
    <hyperlink ref="A13" r:id="rId3"/>
    <hyperlink ref="A18" r:id="rId4"/>
    <hyperlink ref="A19" r:id="rId5"/>
  </hyperlinks>
  <pageMargins left="0.75" right="0.75" top="1" bottom="1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001"/>
  <sheetViews>
    <sheetView rightToLeft="1" workbookViewId="0">
      <selection activeCell="B16" sqref="B16"/>
    </sheetView>
  </sheetViews>
  <sheetFormatPr defaultColWidth="12.625" defaultRowHeight="15" customHeight="1" x14ac:dyDescent="0.2"/>
  <cols>
    <col min="1" max="2" width="15" customWidth="1"/>
    <col min="3" max="9" width="11.875" customWidth="1"/>
    <col min="10" max="23" width="8.625" customWidth="1"/>
  </cols>
  <sheetData>
    <row r="1" spans="1:9" ht="27.95" customHeight="1" x14ac:dyDescent="0.25">
      <c r="A1" s="38" t="s">
        <v>230</v>
      </c>
    </row>
    <row r="2" spans="1:9" ht="27.95" customHeight="1" x14ac:dyDescent="0.25">
      <c r="H2" s="153" t="s">
        <v>226</v>
      </c>
    </row>
    <row r="3" spans="1:9" s="138" customFormat="1" ht="27.95" customHeight="1" x14ac:dyDescent="0.25">
      <c r="H3" s="142"/>
    </row>
    <row r="4" spans="1:9" ht="14.25" customHeight="1" x14ac:dyDescent="0.25">
      <c r="A4" s="16" t="s">
        <v>24</v>
      </c>
      <c r="B4" s="154" t="s">
        <v>131</v>
      </c>
      <c r="C4" s="16">
        <v>2014</v>
      </c>
      <c r="D4" s="16">
        <v>2015</v>
      </c>
      <c r="E4" s="16">
        <v>2016</v>
      </c>
      <c r="F4" s="16">
        <v>2017</v>
      </c>
      <c r="G4" s="16">
        <v>2018</v>
      </c>
      <c r="H4" s="16">
        <v>2019</v>
      </c>
      <c r="I4" s="16">
        <v>2020</v>
      </c>
    </row>
    <row r="5" spans="1:9" ht="14.25" customHeight="1" x14ac:dyDescent="0.2">
      <c r="A5" s="149" t="s">
        <v>7</v>
      </c>
      <c r="B5" s="151" t="s">
        <v>8</v>
      </c>
      <c r="C5" s="148">
        <v>21.599999999999998</v>
      </c>
      <c r="D5" s="148">
        <v>26.8</v>
      </c>
      <c r="E5" s="148">
        <v>27.800000000000004</v>
      </c>
      <c r="F5" s="148">
        <v>29.1</v>
      </c>
      <c r="G5" s="148">
        <v>30.799999999999997</v>
      </c>
      <c r="H5" s="148">
        <v>32</v>
      </c>
      <c r="I5" s="148">
        <v>34.5</v>
      </c>
    </row>
    <row r="6" spans="1:9" ht="14.25" customHeight="1" x14ac:dyDescent="0.2">
      <c r="A6" s="149" t="s">
        <v>13</v>
      </c>
      <c r="B6" s="151" t="s">
        <v>14</v>
      </c>
      <c r="C6" s="148">
        <v>22.400000000000002</v>
      </c>
      <c r="D6" s="148">
        <v>23.7</v>
      </c>
      <c r="E6" s="148">
        <v>24.3</v>
      </c>
      <c r="F6" s="148">
        <v>22.3</v>
      </c>
      <c r="G6" s="148">
        <v>23.8</v>
      </c>
      <c r="H6" s="148">
        <v>24.9</v>
      </c>
      <c r="I6" s="148">
        <v>26.500000000000004</v>
      </c>
    </row>
    <row r="7" spans="1:9" ht="14.25" customHeight="1" x14ac:dyDescent="0.2">
      <c r="A7" s="149" t="s">
        <v>1</v>
      </c>
      <c r="B7" s="151" t="s">
        <v>2</v>
      </c>
      <c r="C7" s="148">
        <v>17.799999999999997</v>
      </c>
      <c r="D7" s="148">
        <v>18.599999999999998</v>
      </c>
      <c r="E7" s="148">
        <v>19.099999999999998</v>
      </c>
      <c r="F7" s="148">
        <v>19.5</v>
      </c>
      <c r="G7" s="148">
        <v>19.100000000000001</v>
      </c>
      <c r="H7" s="148">
        <v>19.5</v>
      </c>
      <c r="I7" s="148">
        <v>20.099999999999998</v>
      </c>
    </row>
    <row r="8" spans="1:9" ht="14.25" customHeight="1" x14ac:dyDescent="0.2">
      <c r="A8" s="149" t="s">
        <v>9</v>
      </c>
      <c r="B8" s="151" t="s">
        <v>10</v>
      </c>
      <c r="C8" s="150">
        <v>15.694706400100591</v>
      </c>
      <c r="D8" s="150">
        <v>16.010146621334467</v>
      </c>
      <c r="E8" s="150">
        <v>16.596962431891757</v>
      </c>
      <c r="F8" s="150">
        <v>17.212362053746094</v>
      </c>
      <c r="G8" s="150">
        <v>17.637786759173988</v>
      </c>
      <c r="H8" s="150">
        <v>17.542582617557141</v>
      </c>
      <c r="I8" s="150">
        <v>18.285663310937025</v>
      </c>
    </row>
    <row r="9" spans="1:9" ht="14.25" customHeight="1" x14ac:dyDescent="0.2">
      <c r="A9" s="149" t="s">
        <v>17</v>
      </c>
      <c r="B9" s="151" t="s">
        <v>18</v>
      </c>
      <c r="C9" s="148">
        <v>20.399999999999999</v>
      </c>
      <c r="D9" s="148">
        <v>21.400000000000002</v>
      </c>
      <c r="E9" s="148">
        <v>21.5</v>
      </c>
      <c r="F9" s="148">
        <v>23.6</v>
      </c>
      <c r="G9" s="148">
        <v>21</v>
      </c>
      <c r="H9" s="148">
        <v>20.100000000000001</v>
      </c>
      <c r="I9" s="148">
        <v>17.7</v>
      </c>
    </row>
    <row r="10" spans="1:9" ht="14.25" customHeight="1" x14ac:dyDescent="0.2">
      <c r="A10" s="149" t="s">
        <v>3</v>
      </c>
      <c r="B10" s="151" t="s">
        <v>4</v>
      </c>
      <c r="C10" s="148">
        <v>13.7</v>
      </c>
      <c r="D10" s="148">
        <v>13.5</v>
      </c>
      <c r="E10" s="148">
        <v>13.6</v>
      </c>
      <c r="F10" s="148">
        <v>14.2</v>
      </c>
      <c r="G10" s="148">
        <v>15.2</v>
      </c>
      <c r="H10" s="148">
        <v>16.100000000000001</v>
      </c>
      <c r="I10" s="148">
        <v>16.600000000000001</v>
      </c>
    </row>
    <row r="11" spans="1:9" ht="14.25" customHeight="1" x14ac:dyDescent="0.2">
      <c r="A11" s="149" t="s">
        <v>5</v>
      </c>
      <c r="B11" s="151" t="s">
        <v>6</v>
      </c>
      <c r="C11" s="148">
        <v>14</v>
      </c>
      <c r="D11" s="148">
        <v>13.3</v>
      </c>
      <c r="E11" s="148">
        <v>14</v>
      </c>
      <c r="F11" s="148">
        <v>13.6</v>
      </c>
      <c r="G11" s="148">
        <v>14.100000000000001</v>
      </c>
      <c r="H11" s="148">
        <v>14.700000000000001</v>
      </c>
      <c r="I11" s="148">
        <v>14.6</v>
      </c>
    </row>
    <row r="12" spans="1:9" ht="14.25" customHeight="1" x14ac:dyDescent="0.2">
      <c r="A12" s="149" t="s">
        <v>15</v>
      </c>
      <c r="B12" s="151" t="s">
        <v>16</v>
      </c>
      <c r="C12" s="148">
        <v>12.4</v>
      </c>
      <c r="D12" s="148">
        <v>12.8</v>
      </c>
      <c r="E12" s="148">
        <v>13</v>
      </c>
      <c r="F12" s="148">
        <v>12.3</v>
      </c>
      <c r="G12" s="148">
        <v>12.2</v>
      </c>
      <c r="H12" s="148">
        <v>13.2</v>
      </c>
      <c r="I12" s="148">
        <v>13.9</v>
      </c>
    </row>
    <row r="13" spans="1:9" ht="14.25" customHeight="1" x14ac:dyDescent="0.2">
      <c r="A13" s="149" t="s">
        <v>11</v>
      </c>
      <c r="B13" s="151" t="s">
        <v>12</v>
      </c>
      <c r="C13" s="148">
        <v>9.4</v>
      </c>
      <c r="D13" s="148">
        <v>10.199999999999999</v>
      </c>
      <c r="E13" s="148">
        <v>10.7</v>
      </c>
      <c r="F13" s="148">
        <v>11.899999999999999</v>
      </c>
      <c r="G13" s="148">
        <v>12.7</v>
      </c>
      <c r="H13" s="148">
        <v>13.5</v>
      </c>
      <c r="I13" s="148">
        <v>13.6</v>
      </c>
    </row>
    <row r="14" spans="1:9" ht="14.25" customHeight="1" x14ac:dyDescent="0.2">
      <c r="B14" s="151" t="s">
        <v>19</v>
      </c>
      <c r="C14" s="6">
        <f>AVERAGE(C5,C6,C11,C12,C13)</f>
        <v>15.960000000000003</v>
      </c>
      <c r="D14" s="6">
        <f t="shared" ref="D14:I14" si="0">AVERAGE(D5,D6,D11,D12,D13)</f>
        <v>17.36</v>
      </c>
      <c r="E14" s="6">
        <f t="shared" si="0"/>
        <v>17.96</v>
      </c>
      <c r="F14" s="6">
        <f t="shared" si="0"/>
        <v>17.839999999999996</v>
      </c>
      <c r="G14" s="6">
        <f t="shared" si="0"/>
        <v>18.72</v>
      </c>
      <c r="H14" s="6">
        <f t="shared" si="0"/>
        <v>19.66</v>
      </c>
      <c r="I14" s="6">
        <f t="shared" si="0"/>
        <v>20.619999999999997</v>
      </c>
    </row>
    <row r="15" spans="1:9" ht="14.25" customHeight="1" x14ac:dyDescent="0.2">
      <c r="B15" s="151" t="s">
        <v>20</v>
      </c>
      <c r="C15" s="6">
        <f>AVERAGE(C7,C9,C10)</f>
        <v>17.299999999999997</v>
      </c>
      <c r="D15" s="6">
        <f t="shared" ref="D15:I15" si="1">AVERAGE(D7,D9,D10)</f>
        <v>17.833333333333332</v>
      </c>
      <c r="E15" s="6">
        <f t="shared" si="1"/>
        <v>18.066666666666666</v>
      </c>
      <c r="F15" s="6">
        <f t="shared" si="1"/>
        <v>19.099999999999998</v>
      </c>
      <c r="G15" s="6">
        <f t="shared" si="1"/>
        <v>18.433333333333334</v>
      </c>
      <c r="H15" s="6">
        <f t="shared" si="1"/>
        <v>18.566666666666666</v>
      </c>
      <c r="I15" s="6">
        <f t="shared" si="1"/>
        <v>18.133333333333333</v>
      </c>
    </row>
    <row r="16" spans="1:9" ht="14.25" customHeight="1" x14ac:dyDescent="0.2"/>
    <row r="17" spans="2:2" ht="14.25" customHeight="1" x14ac:dyDescent="0.2"/>
    <row r="18" spans="2:2" ht="14.25" customHeight="1" x14ac:dyDescent="0.2">
      <c r="B18" s="148"/>
    </row>
    <row r="19" spans="2:2" ht="14.25" customHeight="1" x14ac:dyDescent="0.2"/>
    <row r="20" spans="2:2" ht="14.25" customHeight="1" x14ac:dyDescent="0.2"/>
    <row r="21" spans="2:2" ht="14.25" customHeight="1" x14ac:dyDescent="0.2"/>
    <row r="22" spans="2:2" ht="14.25" customHeight="1" x14ac:dyDescent="0.2"/>
    <row r="23" spans="2:2" ht="14.25" customHeight="1" x14ac:dyDescent="0.2"/>
    <row r="24" spans="2:2" ht="14.25" customHeight="1" x14ac:dyDescent="0.2"/>
    <row r="25" spans="2:2" ht="14.25" customHeight="1" x14ac:dyDescent="0.2"/>
    <row r="26" spans="2:2" ht="14.25" customHeight="1" x14ac:dyDescent="0.2"/>
    <row r="27" spans="2:2" ht="14.25" customHeight="1" x14ac:dyDescent="0.2"/>
    <row r="28" spans="2:2" ht="14.25" customHeight="1" x14ac:dyDescent="0.2"/>
    <row r="29" spans="2:2" ht="14.25" customHeight="1" x14ac:dyDescent="0.2"/>
    <row r="30" spans="2:2" ht="14.25" customHeight="1" x14ac:dyDescent="0.2"/>
    <row r="31" spans="2:2" ht="14.25" customHeight="1" x14ac:dyDescent="0.2"/>
    <row r="32" spans="2: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</sheetData>
  <autoFilter ref="A4:H12">
    <sortState ref="A3:H12">
      <sortCondition ref="H4:H12"/>
    </sortState>
  </autoFilter>
  <pageMargins left="0.7" right="0.7" top="0.75" bottom="0.75" header="0" footer="0"/>
  <pageSetup orientation="landscape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Z1000"/>
  <sheetViews>
    <sheetView workbookViewId="0"/>
  </sheetViews>
  <sheetFormatPr defaultColWidth="12.625" defaultRowHeight="15" customHeight="1" x14ac:dyDescent="0.2"/>
  <cols>
    <col min="1" max="2" width="19" customWidth="1"/>
    <col min="3" max="9" width="9" customWidth="1"/>
    <col min="10" max="26" width="8.625" customWidth="1"/>
  </cols>
  <sheetData>
    <row r="1" spans="1:26" ht="12.75" customHeight="1" x14ac:dyDescent="0.2">
      <c r="A1" s="123"/>
      <c r="B1" s="123"/>
      <c r="C1" s="91"/>
      <c r="D1" s="99" t="s">
        <v>101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6" ht="12.75" customHeight="1" x14ac:dyDescent="0.2">
      <c r="A2" s="91" t="s">
        <v>0</v>
      </c>
      <c r="B2" s="91"/>
      <c r="C2" s="91" t="s">
        <v>67</v>
      </c>
      <c r="D2" s="91" t="s">
        <v>68</v>
      </c>
      <c r="E2" s="91" t="s">
        <v>69</v>
      </c>
      <c r="F2" s="91" t="s">
        <v>70</v>
      </c>
      <c r="G2" s="91" t="s">
        <v>71</v>
      </c>
      <c r="H2" s="91" t="s">
        <v>72</v>
      </c>
      <c r="I2" s="91" t="s">
        <v>73</v>
      </c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ht="12.75" customHeight="1" x14ac:dyDescent="0.2">
      <c r="A3" s="123" t="s">
        <v>5</v>
      </c>
      <c r="B3" s="5" t="s">
        <v>6</v>
      </c>
      <c r="C3" s="124">
        <v>5.2544267090859208E-2</v>
      </c>
      <c r="D3" s="124">
        <v>5.4081298918378443E-2</v>
      </c>
      <c r="E3" s="124">
        <v>5.4014839969937591E-2</v>
      </c>
      <c r="F3" s="124">
        <v>5.229814433650249E-2</v>
      </c>
      <c r="G3" s="124">
        <v>5.2564535788453111E-2</v>
      </c>
      <c r="H3" s="124">
        <v>5.2337805592591206E-2</v>
      </c>
      <c r="I3" s="124">
        <v>5.4810854770078236E-2</v>
      </c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ht="12.75" customHeight="1" x14ac:dyDescent="0.2">
      <c r="A4" s="123" t="s">
        <v>3</v>
      </c>
      <c r="B4" s="5" t="s">
        <v>4</v>
      </c>
      <c r="C4" s="124">
        <v>4.8063163741751749E-2</v>
      </c>
      <c r="D4" s="124">
        <v>5.1926819247697584E-2</v>
      </c>
      <c r="E4" s="124">
        <v>5.1815939208834691E-2</v>
      </c>
      <c r="F4" s="124">
        <v>5.0911993162382006E-2</v>
      </c>
      <c r="G4" s="124">
        <v>4.9274461267685601E-2</v>
      </c>
      <c r="H4" s="124">
        <v>4.9046633753479139E-2</v>
      </c>
      <c r="I4" s="124">
        <v>5.6248241215781668E-2</v>
      </c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 ht="12.75" customHeight="1" x14ac:dyDescent="0.2">
      <c r="A5" s="123" t="s">
        <v>1</v>
      </c>
      <c r="B5" s="5" t="s">
        <v>2</v>
      </c>
      <c r="C5" s="124">
        <v>4.6806471825297333E-2</v>
      </c>
      <c r="D5" s="124">
        <v>4.9396402710186742E-2</v>
      </c>
      <c r="E5" s="124">
        <v>5.5073499473325918E-2</v>
      </c>
      <c r="F5" s="124">
        <v>5.6401529573165257E-2</v>
      </c>
      <c r="G5" s="124">
        <v>5.5889358343288363E-2</v>
      </c>
      <c r="H5" s="124">
        <v>6.1356871108140143E-2</v>
      </c>
      <c r="I5" s="124">
        <v>6.9188039212774749E-2</v>
      </c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</row>
    <row r="6" spans="1:26" ht="12.75" customHeight="1" x14ac:dyDescent="0.2">
      <c r="A6" s="123" t="s">
        <v>13</v>
      </c>
      <c r="B6" s="5" t="s">
        <v>14</v>
      </c>
      <c r="C6" s="124">
        <v>6.238646566959255E-2</v>
      </c>
      <c r="D6" s="124">
        <v>6.8928853015483058E-2</v>
      </c>
      <c r="E6" s="124">
        <v>7.2852779776841695E-2</v>
      </c>
      <c r="F6" s="124">
        <v>7.0704998576869904E-2</v>
      </c>
      <c r="G6" s="124">
        <v>7.3343277831600037E-2</v>
      </c>
      <c r="H6" s="124">
        <v>7.0623824075759511E-2</v>
      </c>
      <c r="I6" s="124">
        <v>7.0883929860835165E-2</v>
      </c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</row>
    <row r="7" spans="1:26" ht="12.75" customHeight="1" x14ac:dyDescent="0.2">
      <c r="A7" s="123" t="s">
        <v>7</v>
      </c>
      <c r="B7" s="5" t="s">
        <v>8</v>
      </c>
      <c r="C7" s="124">
        <v>8.2071555188077489E-2</v>
      </c>
      <c r="D7" s="124">
        <v>8.991704893711433E-2</v>
      </c>
      <c r="E7" s="124">
        <v>8.1077763432681194E-2</v>
      </c>
      <c r="F7" s="124">
        <v>7.6975770751770395E-2</v>
      </c>
      <c r="G7" s="124">
        <v>8.0967034644260069E-2</v>
      </c>
      <c r="H7" s="124">
        <v>9.7139810322916353E-2</v>
      </c>
      <c r="I7" s="124">
        <v>0.10072873954082712</v>
      </c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</row>
    <row r="8" spans="1:26" ht="12.75" customHeight="1" x14ac:dyDescent="0.2">
      <c r="A8" s="123" t="s">
        <v>15</v>
      </c>
      <c r="B8" s="5" t="s">
        <v>16</v>
      </c>
      <c r="C8" s="124">
        <v>9.8860813072121675E-2</v>
      </c>
      <c r="D8" s="124">
        <v>0.10146277880202542</v>
      </c>
      <c r="E8" s="124">
        <v>9.8084480736427518E-2</v>
      </c>
      <c r="F8" s="124">
        <v>9.2467636780266677E-2</v>
      </c>
      <c r="G8" s="124">
        <v>9.1556112008513199E-2</v>
      </c>
      <c r="H8" s="124">
        <v>8.9937430013151756E-2</v>
      </c>
      <c r="I8" s="124">
        <v>0.10132735631480261</v>
      </c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</row>
    <row r="9" spans="1:26" ht="12.75" customHeight="1" x14ac:dyDescent="0.2">
      <c r="A9" s="123" t="s">
        <v>9</v>
      </c>
      <c r="B9" s="5" t="s">
        <v>10</v>
      </c>
      <c r="C9" s="124">
        <v>8.9997799031075965E-2</v>
      </c>
      <c r="D9" s="124">
        <v>0.11461352545703739</v>
      </c>
      <c r="E9" s="124">
        <v>0.10876453035136419</v>
      </c>
      <c r="F9" s="124">
        <v>8.9439003219747626E-2</v>
      </c>
      <c r="G9" s="124">
        <v>8.8851368776107734E-2</v>
      </c>
      <c r="H9" s="124">
        <v>8.7781646557230197E-2</v>
      </c>
      <c r="I9" s="124">
        <v>0.10503693176863253</v>
      </c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</row>
    <row r="10" spans="1:26" ht="12.75" customHeight="1" x14ac:dyDescent="0.2">
      <c r="A10" s="123" t="s">
        <v>11</v>
      </c>
      <c r="B10" s="5" t="s">
        <v>12</v>
      </c>
      <c r="C10" s="124">
        <v>0.12902535013132355</v>
      </c>
      <c r="D10" s="124">
        <v>0.13076997169847274</v>
      </c>
      <c r="E10" s="124">
        <v>0.13273321634396348</v>
      </c>
      <c r="F10" s="124">
        <v>0.13548383566300007</v>
      </c>
      <c r="G10" s="124">
        <v>0.13188054194994367</v>
      </c>
      <c r="H10" s="124">
        <v>0.13538400419260027</v>
      </c>
      <c r="I10" s="124">
        <v>0.1491950883528988</v>
      </c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</row>
    <row r="11" spans="1:26" ht="12.75" customHeight="1" x14ac:dyDescent="0.2">
      <c r="A11" s="125" t="s">
        <v>17</v>
      </c>
      <c r="B11" s="5" t="s">
        <v>18</v>
      </c>
      <c r="C11" s="124">
        <v>8.8784045803320971E-2</v>
      </c>
      <c r="D11" s="124">
        <v>9.7902814843883662E-2</v>
      </c>
      <c r="E11" s="124">
        <v>9.2398196726792559E-2</v>
      </c>
      <c r="F11" s="124">
        <v>9.0554247980517602E-2</v>
      </c>
      <c r="G11" s="124">
        <v>8.5182085524638379E-2</v>
      </c>
      <c r="H11" s="124">
        <v>8.3492875315651666E-2</v>
      </c>
      <c r="I11" s="124">
        <v>0.10108404801794342</v>
      </c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</row>
    <row r="12" spans="1:26" ht="12.75" customHeight="1" x14ac:dyDescent="0.2">
      <c r="A12" s="91"/>
      <c r="B12" s="5" t="s">
        <v>19</v>
      </c>
      <c r="C12" s="76">
        <v>8.4977690230394892E-2</v>
      </c>
      <c r="D12" s="76">
        <v>8.9031990274294801E-2</v>
      </c>
      <c r="E12" s="76">
        <v>8.7752616051970295E-2</v>
      </c>
      <c r="F12" s="76">
        <v>8.5586077221681905E-2</v>
      </c>
      <c r="G12" s="76">
        <v>8.6062300444554027E-2</v>
      </c>
      <c r="H12" s="76">
        <v>8.9084574839403824E-2</v>
      </c>
      <c r="I12" s="76">
        <v>9.5389193767888375E-2</v>
      </c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</row>
    <row r="13" spans="1:26" ht="12.75" customHeight="1" x14ac:dyDescent="0.2">
      <c r="A13" s="91"/>
      <c r="B13" s="5" t="s">
        <v>20</v>
      </c>
      <c r="C13" s="76">
        <v>6.1217893790123351E-2</v>
      </c>
      <c r="D13" s="76">
        <v>6.640867893392266E-2</v>
      </c>
      <c r="E13" s="76">
        <v>6.6429211802984389E-2</v>
      </c>
      <c r="F13" s="76">
        <v>6.5955923572021624E-2</v>
      </c>
      <c r="G13" s="76">
        <v>6.3448635045204108E-2</v>
      </c>
      <c r="H13" s="76">
        <v>6.463212672575698E-2</v>
      </c>
      <c r="I13" s="76">
        <v>7.5506776148833277E-2</v>
      </c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</row>
    <row r="14" spans="1:26" ht="12.75" customHeight="1" x14ac:dyDescent="0.2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</row>
    <row r="15" spans="1:26" ht="12.75" customHeight="1" x14ac:dyDescent="0.2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</row>
    <row r="16" spans="1:26" ht="12.75" customHeight="1" x14ac:dyDescent="0.2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</row>
    <row r="17" spans="1:26" ht="12.75" customHeight="1" x14ac:dyDescent="0.2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</row>
    <row r="18" spans="1:26" ht="12.75" customHeight="1" x14ac:dyDescent="0.2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</row>
    <row r="19" spans="1:26" ht="12.75" customHeight="1" x14ac:dyDescent="0.2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</row>
    <row r="20" spans="1:26" ht="12.75" customHeight="1" x14ac:dyDescent="0.2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</row>
    <row r="21" spans="1:26" ht="12.75" customHeight="1" x14ac:dyDescent="0.2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</row>
    <row r="22" spans="1:26" ht="12.75" customHeight="1" x14ac:dyDescent="0.2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</row>
    <row r="23" spans="1:26" ht="12.75" customHeight="1" x14ac:dyDescent="0.2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</row>
    <row r="24" spans="1:26" ht="12.75" customHeight="1" x14ac:dyDescent="0.2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</row>
    <row r="25" spans="1:26" ht="12.75" customHeight="1" x14ac:dyDescent="0.2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</row>
    <row r="26" spans="1:26" ht="12.75" customHeight="1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</row>
    <row r="27" spans="1:26" ht="12.75" customHeight="1" x14ac:dyDescent="0.2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</row>
    <row r="28" spans="1:26" ht="12.75" customHeight="1" x14ac:dyDescent="0.2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</row>
    <row r="29" spans="1:26" ht="12.75" customHeight="1" x14ac:dyDescent="0.2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</row>
    <row r="30" spans="1:26" ht="12.75" customHeight="1" x14ac:dyDescent="0.2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</row>
    <row r="31" spans="1:26" ht="12.75" customHeight="1" x14ac:dyDescent="0.2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</row>
    <row r="32" spans="1:26" ht="12.75" customHeight="1" x14ac:dyDescent="0.2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</row>
    <row r="33" spans="1:26" ht="12.75" customHeight="1" x14ac:dyDescent="0.2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</row>
    <row r="34" spans="1:26" ht="12.75" customHeight="1" x14ac:dyDescent="0.2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</row>
    <row r="35" spans="1:26" ht="12.75" customHeight="1" x14ac:dyDescent="0.2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</row>
    <row r="36" spans="1:26" ht="12.75" customHeight="1" x14ac:dyDescent="0.2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</row>
    <row r="37" spans="1:26" ht="12.75" customHeight="1" x14ac:dyDescent="0.2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</row>
    <row r="38" spans="1:26" ht="12.75" customHeight="1" x14ac:dyDescent="0.2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</row>
    <row r="39" spans="1:26" ht="12.75" customHeight="1" x14ac:dyDescent="0.2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</row>
    <row r="40" spans="1:26" ht="12.75" customHeight="1" x14ac:dyDescent="0.2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</row>
    <row r="41" spans="1:26" ht="12.75" customHeight="1" x14ac:dyDescent="0.2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</row>
    <row r="42" spans="1:26" ht="12.75" customHeight="1" x14ac:dyDescent="0.2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</row>
    <row r="43" spans="1:26" ht="12.75" customHeight="1" x14ac:dyDescent="0.2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</row>
    <row r="44" spans="1:26" ht="12.75" customHeight="1" x14ac:dyDescent="0.2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</row>
    <row r="45" spans="1:26" ht="12.75" customHeight="1" x14ac:dyDescent="0.2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</row>
    <row r="46" spans="1:26" ht="12.75" customHeight="1" x14ac:dyDescent="0.2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</row>
    <row r="47" spans="1:26" ht="12.75" customHeight="1" x14ac:dyDescent="0.2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</row>
    <row r="48" spans="1:26" ht="12.75" customHeight="1" x14ac:dyDescent="0.2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</row>
    <row r="49" spans="1:26" ht="12.75" customHeight="1" x14ac:dyDescent="0.2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</row>
    <row r="50" spans="1:26" ht="12.75" customHeight="1" x14ac:dyDescent="0.2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</row>
    <row r="51" spans="1:26" ht="12.75" customHeight="1" x14ac:dyDescent="0.2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</row>
    <row r="52" spans="1:26" ht="12.75" customHeight="1" x14ac:dyDescent="0.2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</row>
    <row r="53" spans="1:26" ht="12.75" customHeight="1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</row>
    <row r="54" spans="1:26" ht="12.75" customHeight="1" x14ac:dyDescent="0.2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</row>
    <row r="55" spans="1:26" ht="12.75" customHeight="1" x14ac:dyDescent="0.2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</row>
    <row r="56" spans="1:26" ht="12.75" customHeight="1" x14ac:dyDescent="0.2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</row>
    <row r="57" spans="1:26" ht="12.75" customHeight="1" x14ac:dyDescent="0.2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</row>
    <row r="58" spans="1:26" ht="12.75" customHeight="1" x14ac:dyDescent="0.2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</row>
    <row r="59" spans="1:26" ht="12.75" customHeight="1" x14ac:dyDescent="0.2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</row>
    <row r="60" spans="1:26" ht="12.75" customHeight="1" x14ac:dyDescent="0.2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</row>
    <row r="61" spans="1:26" ht="12.75" customHeight="1" x14ac:dyDescent="0.2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</row>
    <row r="62" spans="1:26" ht="12.75" customHeight="1" x14ac:dyDescent="0.2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</row>
    <row r="63" spans="1:26" ht="12.75" customHeight="1" x14ac:dyDescent="0.2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</row>
    <row r="64" spans="1:26" ht="12.75" customHeight="1" x14ac:dyDescent="0.2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</row>
    <row r="65" spans="1:26" ht="12.75" customHeight="1" x14ac:dyDescent="0.2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</row>
    <row r="66" spans="1:26" ht="12.75" customHeight="1" x14ac:dyDescent="0.2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</row>
    <row r="67" spans="1:26" ht="12.75" customHeight="1" x14ac:dyDescent="0.2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</row>
    <row r="68" spans="1:26" ht="12.75" customHeight="1" x14ac:dyDescent="0.2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</row>
    <row r="69" spans="1:26" ht="12.75" customHeight="1" x14ac:dyDescent="0.2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</row>
    <row r="70" spans="1:26" ht="12.75" customHeight="1" x14ac:dyDescent="0.2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</row>
    <row r="71" spans="1:26" ht="12.75" customHeight="1" x14ac:dyDescent="0.2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</row>
    <row r="72" spans="1:26" ht="12.75" customHeight="1" x14ac:dyDescent="0.2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</row>
    <row r="73" spans="1:26" ht="12.75" customHeight="1" x14ac:dyDescent="0.2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</row>
    <row r="74" spans="1:26" ht="12.75" customHeight="1" x14ac:dyDescent="0.2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</row>
    <row r="75" spans="1:26" ht="12.75" customHeight="1" x14ac:dyDescent="0.2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</row>
    <row r="76" spans="1:26" ht="12.75" customHeight="1" x14ac:dyDescent="0.2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</row>
    <row r="77" spans="1:26" ht="12.75" customHeight="1" x14ac:dyDescent="0.2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</row>
    <row r="78" spans="1:26" ht="12.75" customHeight="1" x14ac:dyDescent="0.2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</row>
    <row r="79" spans="1:26" ht="12.75" customHeight="1" x14ac:dyDescent="0.2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</row>
    <row r="80" spans="1:26" ht="12.75" customHeight="1" x14ac:dyDescent="0.2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</row>
    <row r="81" spans="1:26" ht="12.75" customHeight="1" x14ac:dyDescent="0.2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</row>
    <row r="82" spans="1:26" ht="12.75" customHeight="1" x14ac:dyDescent="0.2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</row>
    <row r="83" spans="1:26" ht="12.75" customHeight="1" x14ac:dyDescent="0.2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</row>
    <row r="84" spans="1:26" ht="12.75" customHeight="1" x14ac:dyDescent="0.2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</row>
    <row r="85" spans="1:26" ht="12.75" customHeight="1" x14ac:dyDescent="0.2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</row>
    <row r="86" spans="1:26" ht="12.75" customHeight="1" x14ac:dyDescent="0.2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</row>
    <row r="87" spans="1:26" ht="12.75" customHeight="1" x14ac:dyDescent="0.2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</row>
    <row r="88" spans="1:26" ht="12.75" customHeight="1" x14ac:dyDescent="0.2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</row>
    <row r="89" spans="1:26" ht="12.75" customHeight="1" x14ac:dyDescent="0.2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</row>
    <row r="90" spans="1:26" ht="12.75" customHeight="1" x14ac:dyDescent="0.2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</row>
    <row r="91" spans="1:26" ht="12.75" customHeight="1" x14ac:dyDescent="0.2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</row>
    <row r="92" spans="1:26" ht="12.75" customHeight="1" x14ac:dyDescent="0.2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</row>
    <row r="93" spans="1:26" ht="12.75" customHeight="1" x14ac:dyDescent="0.2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</row>
    <row r="94" spans="1:26" ht="12.75" customHeight="1" x14ac:dyDescent="0.2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</row>
    <row r="95" spans="1:26" ht="12.75" customHeight="1" x14ac:dyDescent="0.2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</row>
    <row r="96" spans="1:26" ht="12.75" customHeight="1" x14ac:dyDescent="0.2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</row>
    <row r="97" spans="1:26" ht="12.75" customHeight="1" x14ac:dyDescent="0.2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</row>
    <row r="98" spans="1:26" ht="12.75" customHeight="1" x14ac:dyDescent="0.2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</row>
    <row r="99" spans="1:26" ht="12.75" customHeight="1" x14ac:dyDescent="0.2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</row>
    <row r="100" spans="1:26" ht="12.75" customHeight="1" x14ac:dyDescent="0.2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</row>
    <row r="101" spans="1:26" ht="12.75" customHeight="1" x14ac:dyDescent="0.2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</row>
    <row r="102" spans="1:26" ht="12.75" customHeight="1" x14ac:dyDescent="0.2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</row>
    <row r="103" spans="1:26" ht="12.75" customHeight="1" x14ac:dyDescent="0.2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</row>
    <row r="104" spans="1:26" ht="12.75" customHeight="1" x14ac:dyDescent="0.2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</row>
    <row r="105" spans="1:26" ht="12.75" customHeight="1" x14ac:dyDescent="0.2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</row>
    <row r="106" spans="1:26" ht="12.75" customHeight="1" x14ac:dyDescent="0.2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</row>
    <row r="107" spans="1:26" ht="12.75" customHeight="1" x14ac:dyDescent="0.2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</row>
    <row r="108" spans="1:26" ht="12.75" customHeight="1" x14ac:dyDescent="0.2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</row>
    <row r="109" spans="1:26" ht="12.75" customHeight="1" x14ac:dyDescent="0.2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</row>
    <row r="110" spans="1:26" ht="12.75" customHeight="1" x14ac:dyDescent="0.2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</row>
    <row r="111" spans="1:26" ht="12.75" customHeight="1" x14ac:dyDescent="0.2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</row>
    <row r="112" spans="1:26" ht="12.75" customHeight="1" x14ac:dyDescent="0.2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</row>
    <row r="113" spans="1:26" ht="12.75" customHeight="1" x14ac:dyDescent="0.2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</row>
    <row r="114" spans="1:26" ht="12.75" customHeight="1" x14ac:dyDescent="0.2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</row>
    <row r="115" spans="1:26" ht="12.75" customHeight="1" x14ac:dyDescent="0.2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</row>
    <row r="116" spans="1:26" ht="12.75" customHeight="1" x14ac:dyDescent="0.2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</row>
    <row r="117" spans="1:26" ht="12.75" customHeight="1" x14ac:dyDescent="0.2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</row>
    <row r="118" spans="1:26" ht="12.75" customHeight="1" x14ac:dyDescent="0.2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</row>
    <row r="119" spans="1:26" ht="12.75" customHeight="1" x14ac:dyDescent="0.2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</row>
    <row r="120" spans="1:26" ht="12.75" customHeight="1" x14ac:dyDescent="0.2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</row>
    <row r="121" spans="1:26" ht="12.75" customHeight="1" x14ac:dyDescent="0.2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</row>
    <row r="122" spans="1:26" ht="12.75" customHeight="1" x14ac:dyDescent="0.2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</row>
    <row r="123" spans="1:26" ht="12.75" customHeight="1" x14ac:dyDescent="0.2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</row>
    <row r="124" spans="1:26" ht="12.75" customHeight="1" x14ac:dyDescent="0.2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</row>
    <row r="125" spans="1:26" ht="12.75" customHeight="1" x14ac:dyDescent="0.2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</row>
    <row r="126" spans="1:26" ht="12.75" customHeight="1" x14ac:dyDescent="0.2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</row>
    <row r="127" spans="1:26" ht="12.75" customHeight="1" x14ac:dyDescent="0.2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</row>
    <row r="128" spans="1:26" ht="12.75" customHeight="1" x14ac:dyDescent="0.2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</row>
    <row r="129" spans="1:26" ht="12.75" customHeight="1" x14ac:dyDescent="0.2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</row>
    <row r="130" spans="1:26" ht="12.75" customHeight="1" x14ac:dyDescent="0.2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</row>
    <row r="131" spans="1:26" ht="12.75" customHeight="1" x14ac:dyDescent="0.2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</row>
    <row r="132" spans="1:26" ht="12.75" customHeight="1" x14ac:dyDescent="0.2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</row>
    <row r="133" spans="1:26" ht="12.75" customHeight="1" x14ac:dyDescent="0.2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</row>
    <row r="134" spans="1:26" ht="12.75" customHeight="1" x14ac:dyDescent="0.2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</row>
    <row r="135" spans="1:26" ht="12.75" customHeight="1" x14ac:dyDescent="0.2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</row>
    <row r="136" spans="1:26" ht="12.75" customHeight="1" x14ac:dyDescent="0.2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</row>
    <row r="137" spans="1:26" ht="12.75" customHeight="1" x14ac:dyDescent="0.2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</row>
    <row r="138" spans="1:26" ht="12.75" customHeight="1" x14ac:dyDescent="0.2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</row>
    <row r="139" spans="1:26" ht="12.75" customHeight="1" x14ac:dyDescent="0.2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</row>
    <row r="140" spans="1:26" ht="12.75" customHeight="1" x14ac:dyDescent="0.2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</row>
    <row r="141" spans="1:26" ht="12.75" customHeight="1" x14ac:dyDescent="0.2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</row>
    <row r="142" spans="1:26" ht="12.75" customHeight="1" x14ac:dyDescent="0.2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</row>
    <row r="143" spans="1:26" ht="12.75" customHeight="1" x14ac:dyDescent="0.2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</row>
    <row r="144" spans="1:26" ht="12.75" customHeight="1" x14ac:dyDescent="0.2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</row>
    <row r="145" spans="1:26" ht="12.75" customHeight="1" x14ac:dyDescent="0.2">
      <c r="A145" s="91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</row>
    <row r="146" spans="1:26" ht="12.75" customHeight="1" x14ac:dyDescent="0.2">
      <c r="A146" s="91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</row>
    <row r="147" spans="1:26" ht="12.75" customHeight="1" x14ac:dyDescent="0.2">
      <c r="A147" s="91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</row>
    <row r="148" spans="1:26" ht="12.75" customHeight="1" x14ac:dyDescent="0.2">
      <c r="A148" s="91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</row>
    <row r="149" spans="1:26" ht="12.75" customHeight="1" x14ac:dyDescent="0.2">
      <c r="A149" s="91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</row>
    <row r="150" spans="1:26" ht="12.75" customHeight="1" x14ac:dyDescent="0.2">
      <c r="A150" s="91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</row>
    <row r="151" spans="1:26" ht="12.75" customHeight="1" x14ac:dyDescent="0.2">
      <c r="A151" s="91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</row>
    <row r="152" spans="1:26" ht="12.75" customHeight="1" x14ac:dyDescent="0.2">
      <c r="A152" s="91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</row>
    <row r="153" spans="1:26" ht="12.75" customHeight="1" x14ac:dyDescent="0.2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</row>
    <row r="154" spans="1:26" ht="12.75" customHeight="1" x14ac:dyDescent="0.2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</row>
    <row r="155" spans="1:26" ht="12.75" customHeight="1" x14ac:dyDescent="0.2">
      <c r="A155" s="91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</row>
    <row r="156" spans="1:26" ht="12.75" customHeight="1" x14ac:dyDescent="0.2">
      <c r="A156" s="91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</row>
    <row r="157" spans="1:26" ht="12.75" customHeight="1" x14ac:dyDescent="0.2">
      <c r="A157" s="91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</row>
    <row r="158" spans="1:26" ht="12.75" customHeight="1" x14ac:dyDescent="0.2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</row>
    <row r="159" spans="1:26" ht="12.75" customHeight="1" x14ac:dyDescent="0.2">
      <c r="A159" s="91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</row>
    <row r="160" spans="1:26" ht="12.75" customHeight="1" x14ac:dyDescent="0.2">
      <c r="A160" s="91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</row>
    <row r="161" spans="1:26" ht="12.75" customHeight="1" x14ac:dyDescent="0.2">
      <c r="A161" s="91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</row>
    <row r="162" spans="1:26" ht="12.75" customHeight="1" x14ac:dyDescent="0.2">
      <c r="A162" s="91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</row>
    <row r="163" spans="1:26" ht="12.75" customHeight="1" x14ac:dyDescent="0.2">
      <c r="A163" s="91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</row>
    <row r="164" spans="1:26" ht="12.75" customHeight="1" x14ac:dyDescent="0.2">
      <c r="A164" s="91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</row>
    <row r="165" spans="1:26" ht="12.75" customHeight="1" x14ac:dyDescent="0.2">
      <c r="A165" s="91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</row>
    <row r="166" spans="1:26" ht="12.75" customHeight="1" x14ac:dyDescent="0.2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</row>
    <row r="167" spans="1:26" ht="12.75" customHeight="1" x14ac:dyDescent="0.2">
      <c r="A167" s="91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</row>
    <row r="168" spans="1:26" ht="12.75" customHeight="1" x14ac:dyDescent="0.2">
      <c r="A168" s="91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</row>
    <row r="169" spans="1:26" ht="12.75" customHeight="1" x14ac:dyDescent="0.2">
      <c r="A169" s="91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</row>
    <row r="170" spans="1:26" ht="12.75" customHeight="1" x14ac:dyDescent="0.2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</row>
    <row r="171" spans="1:26" ht="12.75" customHeight="1" x14ac:dyDescent="0.2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</row>
    <row r="172" spans="1:26" ht="12.75" customHeight="1" x14ac:dyDescent="0.2">
      <c r="A172" s="91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</row>
    <row r="173" spans="1:26" ht="12.75" customHeight="1" x14ac:dyDescent="0.2">
      <c r="A173" s="91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</row>
    <row r="174" spans="1:26" ht="12.75" customHeight="1" x14ac:dyDescent="0.2">
      <c r="A174" s="91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</row>
    <row r="175" spans="1:26" ht="12.75" customHeight="1" x14ac:dyDescent="0.2">
      <c r="A175" s="91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</row>
    <row r="176" spans="1:26" ht="12.75" customHeight="1" x14ac:dyDescent="0.2">
      <c r="A176" s="91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</row>
    <row r="177" spans="1:26" ht="12.75" customHeight="1" x14ac:dyDescent="0.2">
      <c r="A177" s="91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</row>
    <row r="178" spans="1:26" ht="12.75" customHeight="1" x14ac:dyDescent="0.2">
      <c r="A178" s="91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</row>
    <row r="179" spans="1:26" ht="12.75" customHeight="1" x14ac:dyDescent="0.2">
      <c r="A179" s="91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</row>
    <row r="180" spans="1:26" ht="12.75" customHeight="1" x14ac:dyDescent="0.2">
      <c r="A180" s="91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</row>
    <row r="181" spans="1:26" ht="12.75" customHeight="1" x14ac:dyDescent="0.2">
      <c r="A181" s="91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</row>
    <row r="182" spans="1:26" ht="12.75" customHeight="1" x14ac:dyDescent="0.2">
      <c r="A182" s="91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</row>
    <row r="183" spans="1:26" ht="12.75" customHeight="1" x14ac:dyDescent="0.2">
      <c r="A183" s="91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</row>
    <row r="184" spans="1:26" ht="12.75" customHeight="1" x14ac:dyDescent="0.2">
      <c r="A184" s="91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</row>
    <row r="185" spans="1:26" ht="12.75" customHeight="1" x14ac:dyDescent="0.2">
      <c r="A185" s="91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</row>
    <row r="186" spans="1:26" ht="12.75" customHeight="1" x14ac:dyDescent="0.2">
      <c r="A186" s="91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</row>
    <row r="187" spans="1:26" ht="12.75" customHeight="1" x14ac:dyDescent="0.2">
      <c r="A187" s="91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</row>
    <row r="188" spans="1:26" ht="12.75" customHeight="1" x14ac:dyDescent="0.2">
      <c r="A188" s="91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</row>
    <row r="189" spans="1:26" ht="12.75" customHeight="1" x14ac:dyDescent="0.2">
      <c r="A189" s="91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</row>
    <row r="190" spans="1:26" ht="12.75" customHeight="1" x14ac:dyDescent="0.2">
      <c r="A190" s="91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</row>
    <row r="191" spans="1:26" ht="12.75" customHeight="1" x14ac:dyDescent="0.2">
      <c r="A191" s="91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</row>
    <row r="192" spans="1:26" ht="12.75" customHeight="1" x14ac:dyDescent="0.2">
      <c r="A192" s="91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</row>
    <row r="193" spans="1:26" ht="12.75" customHeight="1" x14ac:dyDescent="0.2">
      <c r="A193" s="91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</row>
    <row r="194" spans="1:26" ht="12.75" customHeight="1" x14ac:dyDescent="0.2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</row>
    <row r="195" spans="1:26" ht="12.75" customHeight="1" x14ac:dyDescent="0.2">
      <c r="A195" s="91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</row>
    <row r="196" spans="1:26" ht="12.75" customHeight="1" x14ac:dyDescent="0.2">
      <c r="A196" s="91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</row>
    <row r="197" spans="1:26" ht="12.75" customHeight="1" x14ac:dyDescent="0.2">
      <c r="A197" s="91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</row>
    <row r="198" spans="1:26" ht="12.75" customHeight="1" x14ac:dyDescent="0.2">
      <c r="A198" s="91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</row>
    <row r="199" spans="1:26" ht="12.75" customHeight="1" x14ac:dyDescent="0.2">
      <c r="A199" s="91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</row>
    <row r="200" spans="1:26" ht="12.75" customHeight="1" x14ac:dyDescent="0.2">
      <c r="A200" s="91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</row>
    <row r="201" spans="1:26" ht="12.75" customHeight="1" x14ac:dyDescent="0.2">
      <c r="A201" s="91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</row>
    <row r="202" spans="1:26" ht="12.75" customHeight="1" x14ac:dyDescent="0.2">
      <c r="A202" s="91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</row>
    <row r="203" spans="1:26" ht="12.75" customHeight="1" x14ac:dyDescent="0.2">
      <c r="A203" s="91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</row>
    <row r="204" spans="1:26" ht="12.75" customHeight="1" x14ac:dyDescent="0.2">
      <c r="A204" s="91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</row>
    <row r="205" spans="1:26" ht="12.75" customHeight="1" x14ac:dyDescent="0.2">
      <c r="A205" s="91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</row>
    <row r="206" spans="1:26" ht="12.75" customHeight="1" x14ac:dyDescent="0.2">
      <c r="A206" s="91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</row>
    <row r="207" spans="1:26" ht="12.75" customHeight="1" x14ac:dyDescent="0.2">
      <c r="A207" s="91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</row>
    <row r="208" spans="1:26" ht="12.75" customHeight="1" x14ac:dyDescent="0.2">
      <c r="A208" s="91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</row>
    <row r="209" spans="1:26" ht="12.75" customHeight="1" x14ac:dyDescent="0.2">
      <c r="A209" s="91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</row>
    <row r="210" spans="1:26" ht="12.75" customHeight="1" x14ac:dyDescent="0.2">
      <c r="A210" s="91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</row>
    <row r="211" spans="1:26" ht="12.75" customHeight="1" x14ac:dyDescent="0.2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</row>
    <row r="212" spans="1:26" ht="12.75" customHeight="1" x14ac:dyDescent="0.2">
      <c r="A212" s="91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</row>
    <row r="213" spans="1:26" ht="12.75" customHeight="1" x14ac:dyDescent="0.2">
      <c r="A213" s="91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</row>
    <row r="214" spans="1:26" ht="12.75" customHeight="1" x14ac:dyDescent="0.2">
      <c r="A214" s="91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</row>
    <row r="215" spans="1:26" ht="12.75" customHeight="1" x14ac:dyDescent="0.2">
      <c r="A215" s="91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</row>
    <row r="216" spans="1:26" ht="12.75" customHeight="1" x14ac:dyDescent="0.2">
      <c r="A216" s="91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</row>
    <row r="217" spans="1:26" ht="12.75" customHeight="1" x14ac:dyDescent="0.2">
      <c r="A217" s="91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</row>
    <row r="218" spans="1:26" ht="12.75" customHeight="1" x14ac:dyDescent="0.2">
      <c r="A218" s="91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</row>
    <row r="219" spans="1:26" ht="12.75" customHeight="1" x14ac:dyDescent="0.2">
      <c r="A219" s="91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</row>
    <row r="220" spans="1:26" ht="12.75" customHeight="1" x14ac:dyDescent="0.2">
      <c r="A220" s="91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</row>
    <row r="221" spans="1:26" ht="12.75" customHeight="1" x14ac:dyDescent="0.2">
      <c r="A221" s="91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</row>
    <row r="222" spans="1:26" ht="12.75" customHeight="1" x14ac:dyDescent="0.2">
      <c r="A222" s="91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</row>
    <row r="223" spans="1:26" ht="12.75" customHeight="1" x14ac:dyDescent="0.2">
      <c r="A223" s="91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</row>
    <row r="224" spans="1:26" ht="12.75" customHeight="1" x14ac:dyDescent="0.2">
      <c r="A224" s="91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</row>
    <row r="225" spans="1:26" ht="12.75" customHeight="1" x14ac:dyDescent="0.2">
      <c r="A225" s="91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</row>
    <row r="226" spans="1:26" ht="12.75" customHeight="1" x14ac:dyDescent="0.2">
      <c r="A226" s="91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</row>
    <row r="227" spans="1:26" ht="12.75" customHeight="1" x14ac:dyDescent="0.2">
      <c r="A227" s="91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</row>
    <row r="228" spans="1:26" ht="12.75" customHeight="1" x14ac:dyDescent="0.2">
      <c r="A228" s="91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</row>
    <row r="229" spans="1:26" ht="12.75" customHeight="1" x14ac:dyDescent="0.2">
      <c r="A229" s="91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</row>
    <row r="230" spans="1:26" ht="12.75" customHeight="1" x14ac:dyDescent="0.2">
      <c r="A230" s="91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</row>
    <row r="231" spans="1:26" ht="12.75" customHeight="1" x14ac:dyDescent="0.2">
      <c r="A231" s="91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</row>
    <row r="232" spans="1:26" ht="12.75" customHeight="1" x14ac:dyDescent="0.2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</row>
    <row r="233" spans="1:26" ht="12.75" customHeight="1" x14ac:dyDescent="0.2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</row>
    <row r="234" spans="1:26" ht="12.75" customHeight="1" x14ac:dyDescent="0.2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</row>
    <row r="235" spans="1:26" ht="12.75" customHeight="1" x14ac:dyDescent="0.2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</row>
    <row r="236" spans="1:26" ht="12.75" customHeight="1" x14ac:dyDescent="0.2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</row>
    <row r="237" spans="1:26" ht="12.75" customHeight="1" x14ac:dyDescent="0.2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</row>
    <row r="238" spans="1:26" ht="12.75" customHeight="1" x14ac:dyDescent="0.2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</row>
    <row r="239" spans="1:26" ht="12.75" customHeight="1" x14ac:dyDescent="0.2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</row>
    <row r="240" spans="1:26" ht="12.75" customHeight="1" x14ac:dyDescent="0.2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</row>
    <row r="241" spans="1:26" ht="12.75" customHeight="1" x14ac:dyDescent="0.2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</row>
    <row r="242" spans="1:26" ht="12.75" customHeight="1" x14ac:dyDescent="0.2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</row>
    <row r="243" spans="1:26" ht="12.75" customHeight="1" x14ac:dyDescent="0.2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</row>
    <row r="244" spans="1:26" ht="12.75" customHeight="1" x14ac:dyDescent="0.2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</row>
    <row r="245" spans="1:26" ht="12.75" customHeight="1" x14ac:dyDescent="0.2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</row>
    <row r="246" spans="1:26" ht="12.75" customHeight="1" x14ac:dyDescent="0.2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</row>
    <row r="247" spans="1:26" ht="12.75" customHeight="1" x14ac:dyDescent="0.2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</row>
    <row r="248" spans="1:26" ht="12.75" customHeight="1" x14ac:dyDescent="0.2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</row>
    <row r="249" spans="1:26" ht="12.75" customHeight="1" x14ac:dyDescent="0.2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</row>
    <row r="250" spans="1:26" ht="12.75" customHeight="1" x14ac:dyDescent="0.2">
      <c r="A250" s="91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</row>
    <row r="251" spans="1:26" ht="12.75" customHeight="1" x14ac:dyDescent="0.2">
      <c r="A251" s="91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</row>
    <row r="252" spans="1:26" ht="12.75" customHeight="1" x14ac:dyDescent="0.2">
      <c r="A252" s="91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</row>
    <row r="253" spans="1:26" ht="12.75" customHeight="1" x14ac:dyDescent="0.2">
      <c r="A253" s="91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</row>
    <row r="254" spans="1:26" ht="12.75" customHeight="1" x14ac:dyDescent="0.2">
      <c r="A254" s="91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</row>
    <row r="255" spans="1:26" ht="12.75" customHeight="1" x14ac:dyDescent="0.2">
      <c r="A255" s="91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</row>
    <row r="256" spans="1:26" ht="12.75" customHeight="1" x14ac:dyDescent="0.2">
      <c r="A256" s="91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</row>
    <row r="257" spans="1:26" ht="12.75" customHeight="1" x14ac:dyDescent="0.2">
      <c r="A257" s="91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</row>
    <row r="258" spans="1:26" ht="12.75" customHeight="1" x14ac:dyDescent="0.2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</row>
    <row r="259" spans="1:26" ht="12.75" customHeight="1" x14ac:dyDescent="0.2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</row>
    <row r="260" spans="1:26" ht="12.75" customHeight="1" x14ac:dyDescent="0.2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</row>
    <row r="261" spans="1:26" ht="12.75" customHeight="1" x14ac:dyDescent="0.2">
      <c r="A261" s="91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</row>
    <row r="262" spans="1:26" ht="12.75" customHeight="1" x14ac:dyDescent="0.2">
      <c r="A262" s="91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</row>
    <row r="263" spans="1:26" ht="12.75" customHeight="1" x14ac:dyDescent="0.2">
      <c r="A263" s="91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</row>
    <row r="264" spans="1:26" ht="12.75" customHeight="1" x14ac:dyDescent="0.2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</row>
    <row r="265" spans="1:26" ht="12.75" customHeight="1" x14ac:dyDescent="0.2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</row>
    <row r="266" spans="1:26" ht="12.75" customHeight="1" x14ac:dyDescent="0.2">
      <c r="A266" s="91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</row>
    <row r="267" spans="1:26" ht="12.75" customHeight="1" x14ac:dyDescent="0.2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</row>
    <row r="268" spans="1:26" ht="12.75" customHeight="1" x14ac:dyDescent="0.2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</row>
    <row r="269" spans="1:26" ht="12.75" customHeight="1" x14ac:dyDescent="0.2">
      <c r="A269" s="91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</row>
    <row r="270" spans="1:26" ht="12.75" customHeight="1" x14ac:dyDescent="0.2">
      <c r="A270" s="91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</row>
    <row r="271" spans="1:26" ht="12.75" customHeight="1" x14ac:dyDescent="0.2">
      <c r="A271" s="91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</row>
    <row r="272" spans="1:26" ht="12.75" customHeight="1" x14ac:dyDescent="0.2">
      <c r="A272" s="91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</row>
    <row r="273" spans="1:26" ht="12.75" customHeight="1" x14ac:dyDescent="0.2">
      <c r="A273" s="91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</row>
    <row r="274" spans="1:26" ht="12.75" customHeight="1" x14ac:dyDescent="0.2">
      <c r="A274" s="91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</row>
    <row r="275" spans="1:26" ht="12.75" customHeight="1" x14ac:dyDescent="0.2">
      <c r="A275" s="91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</row>
    <row r="276" spans="1:26" ht="12.75" customHeight="1" x14ac:dyDescent="0.2">
      <c r="A276" s="91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</row>
    <row r="277" spans="1:26" ht="12.75" customHeight="1" x14ac:dyDescent="0.2">
      <c r="A277" s="91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</row>
    <row r="278" spans="1:26" ht="12.75" customHeight="1" x14ac:dyDescent="0.2">
      <c r="A278" s="91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</row>
    <row r="279" spans="1:26" ht="12.75" customHeight="1" x14ac:dyDescent="0.2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</row>
    <row r="280" spans="1:26" ht="12.75" customHeight="1" x14ac:dyDescent="0.2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</row>
    <row r="281" spans="1:26" ht="12.75" customHeight="1" x14ac:dyDescent="0.2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</row>
    <row r="282" spans="1:26" ht="12.75" customHeight="1" x14ac:dyDescent="0.2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</row>
    <row r="283" spans="1:26" ht="12.75" customHeight="1" x14ac:dyDescent="0.2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</row>
    <row r="284" spans="1:26" ht="12.75" customHeight="1" x14ac:dyDescent="0.2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</row>
    <row r="285" spans="1:26" ht="12.75" customHeight="1" x14ac:dyDescent="0.2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</row>
    <row r="286" spans="1:26" ht="12.75" customHeight="1" x14ac:dyDescent="0.2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</row>
    <row r="287" spans="1:26" ht="12.75" customHeight="1" x14ac:dyDescent="0.2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</row>
    <row r="288" spans="1:26" ht="12.75" customHeight="1" x14ac:dyDescent="0.2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</row>
    <row r="289" spans="1:26" ht="12.75" customHeight="1" x14ac:dyDescent="0.2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</row>
    <row r="290" spans="1:26" ht="12.75" customHeight="1" x14ac:dyDescent="0.2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</row>
    <row r="291" spans="1:26" ht="12.75" customHeight="1" x14ac:dyDescent="0.2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</row>
    <row r="292" spans="1:26" ht="12.75" customHeight="1" x14ac:dyDescent="0.2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</row>
    <row r="293" spans="1:26" ht="12.75" customHeight="1" x14ac:dyDescent="0.2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</row>
    <row r="294" spans="1:26" ht="12.75" customHeight="1" x14ac:dyDescent="0.2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</row>
    <row r="295" spans="1:26" ht="12.75" customHeight="1" x14ac:dyDescent="0.2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</row>
    <row r="296" spans="1:26" ht="12.75" customHeight="1" x14ac:dyDescent="0.2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</row>
    <row r="297" spans="1:26" ht="12.75" customHeight="1" x14ac:dyDescent="0.2">
      <c r="A297" s="91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</row>
    <row r="298" spans="1:26" ht="12.75" customHeight="1" x14ac:dyDescent="0.2">
      <c r="A298" s="91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</row>
    <row r="299" spans="1:26" ht="12.75" customHeight="1" x14ac:dyDescent="0.2">
      <c r="A299" s="91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</row>
    <row r="300" spans="1:26" ht="12.75" customHeight="1" x14ac:dyDescent="0.2">
      <c r="A300" s="91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</row>
    <row r="301" spans="1:26" ht="12.75" customHeight="1" x14ac:dyDescent="0.2">
      <c r="A301" s="91"/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</row>
    <row r="302" spans="1:26" ht="12.75" customHeight="1" x14ac:dyDescent="0.2">
      <c r="A302" s="91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</row>
    <row r="303" spans="1:26" ht="12.75" customHeight="1" x14ac:dyDescent="0.2">
      <c r="A303" s="91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</row>
    <row r="304" spans="1:26" ht="12.75" customHeight="1" x14ac:dyDescent="0.2">
      <c r="A304" s="91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</row>
    <row r="305" spans="1:26" ht="12.75" customHeight="1" x14ac:dyDescent="0.2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</row>
    <row r="306" spans="1:26" ht="12.75" customHeight="1" x14ac:dyDescent="0.2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</row>
    <row r="307" spans="1:26" ht="12.75" customHeight="1" x14ac:dyDescent="0.2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</row>
    <row r="308" spans="1:26" ht="12.75" customHeight="1" x14ac:dyDescent="0.2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</row>
    <row r="309" spans="1:26" ht="12.75" customHeight="1" x14ac:dyDescent="0.2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</row>
    <row r="310" spans="1:26" ht="12.75" customHeight="1" x14ac:dyDescent="0.2">
      <c r="A310" s="91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</row>
    <row r="311" spans="1:26" ht="12.75" customHeight="1" x14ac:dyDescent="0.2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</row>
    <row r="312" spans="1:26" ht="12.75" customHeight="1" x14ac:dyDescent="0.2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</row>
    <row r="313" spans="1:26" ht="12.75" customHeight="1" x14ac:dyDescent="0.2">
      <c r="A313" s="91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</row>
    <row r="314" spans="1:26" ht="12.75" customHeight="1" x14ac:dyDescent="0.2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</row>
    <row r="315" spans="1:26" ht="12.75" customHeight="1" x14ac:dyDescent="0.2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</row>
    <row r="316" spans="1:26" ht="12.75" customHeight="1" x14ac:dyDescent="0.2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</row>
    <row r="317" spans="1:26" ht="12.75" customHeight="1" x14ac:dyDescent="0.2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</row>
    <row r="318" spans="1:26" ht="12.75" customHeight="1" x14ac:dyDescent="0.2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</row>
    <row r="319" spans="1:26" ht="12.75" customHeight="1" x14ac:dyDescent="0.2">
      <c r="A319" s="91"/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</row>
    <row r="320" spans="1:26" ht="12.75" customHeight="1" x14ac:dyDescent="0.2">
      <c r="A320" s="91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</row>
    <row r="321" spans="1:26" ht="12.75" customHeight="1" x14ac:dyDescent="0.2">
      <c r="A321" s="91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</row>
    <row r="322" spans="1:26" ht="12.75" customHeight="1" x14ac:dyDescent="0.2">
      <c r="A322" s="91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</row>
    <row r="323" spans="1:26" ht="12.75" customHeight="1" x14ac:dyDescent="0.2">
      <c r="A323" s="91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</row>
    <row r="324" spans="1:26" ht="12.75" customHeight="1" x14ac:dyDescent="0.2">
      <c r="A324" s="91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</row>
    <row r="325" spans="1:26" ht="12.75" customHeight="1" x14ac:dyDescent="0.2">
      <c r="A325" s="91"/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</row>
    <row r="326" spans="1:26" ht="12.75" customHeight="1" x14ac:dyDescent="0.2">
      <c r="A326" s="91"/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</row>
    <row r="327" spans="1:26" ht="12.75" customHeight="1" x14ac:dyDescent="0.2">
      <c r="A327" s="91"/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</row>
    <row r="328" spans="1:26" ht="12.75" customHeight="1" x14ac:dyDescent="0.2">
      <c r="A328" s="91"/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</row>
    <row r="329" spans="1:26" ht="12.75" customHeight="1" x14ac:dyDescent="0.2">
      <c r="A329" s="91"/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</row>
    <row r="330" spans="1:26" ht="12.75" customHeight="1" x14ac:dyDescent="0.2">
      <c r="A330" s="91"/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</row>
    <row r="331" spans="1:26" ht="12.75" customHeight="1" x14ac:dyDescent="0.2">
      <c r="A331" s="91"/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</row>
    <row r="332" spans="1:26" ht="12.75" customHeight="1" x14ac:dyDescent="0.2">
      <c r="A332" s="91"/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</row>
    <row r="333" spans="1:26" ht="12.75" customHeight="1" x14ac:dyDescent="0.2">
      <c r="A333" s="91"/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</row>
    <row r="334" spans="1:26" ht="12.75" customHeight="1" x14ac:dyDescent="0.2">
      <c r="A334" s="91"/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</row>
    <row r="335" spans="1:26" ht="12.75" customHeight="1" x14ac:dyDescent="0.2">
      <c r="A335" s="91"/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</row>
    <row r="336" spans="1:26" ht="12.75" customHeight="1" x14ac:dyDescent="0.2">
      <c r="A336" s="91"/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</row>
    <row r="337" spans="1:26" ht="12.75" customHeight="1" x14ac:dyDescent="0.2">
      <c r="A337" s="91"/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</row>
    <row r="338" spans="1:26" ht="12.75" customHeight="1" x14ac:dyDescent="0.2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</row>
    <row r="339" spans="1:26" ht="12.75" customHeight="1" x14ac:dyDescent="0.2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</row>
    <row r="340" spans="1:26" ht="12.75" customHeight="1" x14ac:dyDescent="0.2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</row>
    <row r="341" spans="1:26" ht="12.75" customHeight="1" x14ac:dyDescent="0.2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</row>
    <row r="342" spans="1:26" ht="12.75" customHeight="1" x14ac:dyDescent="0.2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</row>
    <row r="343" spans="1:26" ht="12.75" customHeight="1" x14ac:dyDescent="0.2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</row>
    <row r="344" spans="1:26" ht="12.75" customHeight="1" x14ac:dyDescent="0.2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</row>
    <row r="345" spans="1:26" ht="12.75" customHeight="1" x14ac:dyDescent="0.2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</row>
    <row r="346" spans="1:26" ht="12.75" customHeight="1" x14ac:dyDescent="0.2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</row>
    <row r="347" spans="1:26" ht="12.75" customHeight="1" x14ac:dyDescent="0.2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</row>
    <row r="348" spans="1:26" ht="12.75" customHeight="1" x14ac:dyDescent="0.2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</row>
    <row r="349" spans="1:26" ht="12.75" customHeight="1" x14ac:dyDescent="0.2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</row>
    <row r="350" spans="1:26" ht="12.75" customHeight="1" x14ac:dyDescent="0.2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</row>
    <row r="351" spans="1:26" ht="12.75" customHeight="1" x14ac:dyDescent="0.2">
      <c r="A351" s="91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</row>
    <row r="352" spans="1:26" ht="12.75" customHeight="1" x14ac:dyDescent="0.2">
      <c r="A352" s="91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</row>
    <row r="353" spans="1:26" ht="12.75" customHeight="1" x14ac:dyDescent="0.2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</row>
    <row r="354" spans="1:26" ht="12.75" customHeight="1" x14ac:dyDescent="0.2">
      <c r="A354" s="91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</row>
    <row r="355" spans="1:26" ht="12.75" customHeight="1" x14ac:dyDescent="0.2">
      <c r="A355" s="91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</row>
    <row r="356" spans="1:26" ht="12.75" customHeight="1" x14ac:dyDescent="0.2">
      <c r="A356" s="91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</row>
    <row r="357" spans="1:26" ht="12.75" customHeight="1" x14ac:dyDescent="0.2">
      <c r="A357" s="91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</row>
    <row r="358" spans="1:26" ht="12.75" customHeight="1" x14ac:dyDescent="0.2">
      <c r="A358" s="91"/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</row>
    <row r="359" spans="1:26" ht="12.75" customHeight="1" x14ac:dyDescent="0.2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</row>
    <row r="360" spans="1:26" ht="12.75" customHeight="1" x14ac:dyDescent="0.2">
      <c r="A360" s="91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</row>
    <row r="361" spans="1:26" ht="12.75" customHeight="1" x14ac:dyDescent="0.2">
      <c r="A361" s="91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</row>
    <row r="362" spans="1:26" ht="12.75" customHeight="1" x14ac:dyDescent="0.2">
      <c r="A362" s="91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</row>
    <row r="363" spans="1:26" ht="12.75" customHeight="1" x14ac:dyDescent="0.2">
      <c r="A363" s="91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</row>
    <row r="364" spans="1:26" ht="12.75" customHeight="1" x14ac:dyDescent="0.2">
      <c r="A364" s="91"/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</row>
    <row r="365" spans="1:26" ht="12.75" customHeight="1" x14ac:dyDescent="0.2">
      <c r="A365" s="9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</row>
    <row r="366" spans="1:26" ht="12.75" customHeight="1" x14ac:dyDescent="0.2">
      <c r="A366" s="91"/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</row>
    <row r="367" spans="1:26" ht="12.75" customHeight="1" x14ac:dyDescent="0.2">
      <c r="A367" s="91"/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</row>
    <row r="368" spans="1:26" ht="12.75" customHeight="1" x14ac:dyDescent="0.2">
      <c r="A368" s="91"/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</row>
    <row r="369" spans="1:26" ht="12.75" customHeight="1" x14ac:dyDescent="0.2">
      <c r="A369" s="91"/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</row>
    <row r="370" spans="1:26" ht="12.75" customHeight="1" x14ac:dyDescent="0.2">
      <c r="A370" s="91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</row>
    <row r="371" spans="1:26" ht="12.75" customHeight="1" x14ac:dyDescent="0.2">
      <c r="A371" s="91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</row>
    <row r="372" spans="1:26" ht="12.75" customHeight="1" x14ac:dyDescent="0.2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</row>
    <row r="373" spans="1:26" ht="12.75" customHeight="1" x14ac:dyDescent="0.2">
      <c r="A373" s="91"/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</row>
    <row r="374" spans="1:26" ht="12.75" customHeight="1" x14ac:dyDescent="0.2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</row>
    <row r="375" spans="1:26" ht="12.75" customHeight="1" x14ac:dyDescent="0.2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</row>
    <row r="376" spans="1:26" ht="12.75" customHeight="1" x14ac:dyDescent="0.2">
      <c r="A376" s="91"/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</row>
    <row r="377" spans="1:26" ht="12.75" customHeight="1" x14ac:dyDescent="0.2">
      <c r="A377" s="91"/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</row>
    <row r="378" spans="1:26" ht="12.75" customHeight="1" x14ac:dyDescent="0.2">
      <c r="A378" s="91"/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</row>
    <row r="379" spans="1:26" ht="12.75" customHeight="1" x14ac:dyDescent="0.2">
      <c r="A379" s="91"/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</row>
    <row r="380" spans="1:26" ht="12.75" customHeight="1" x14ac:dyDescent="0.2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</row>
    <row r="381" spans="1:26" ht="12.75" customHeight="1" x14ac:dyDescent="0.2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</row>
    <row r="382" spans="1:26" ht="12.75" customHeight="1" x14ac:dyDescent="0.2">
      <c r="A382" s="91"/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</row>
    <row r="383" spans="1:26" ht="12.75" customHeight="1" x14ac:dyDescent="0.2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</row>
    <row r="384" spans="1:26" ht="12.75" customHeight="1" x14ac:dyDescent="0.2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</row>
    <row r="385" spans="1:26" ht="12.75" customHeight="1" x14ac:dyDescent="0.2">
      <c r="A385" s="91"/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</row>
    <row r="386" spans="1:26" ht="12.75" customHeight="1" x14ac:dyDescent="0.2">
      <c r="A386" s="91"/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</row>
    <row r="387" spans="1:26" ht="12.75" customHeight="1" x14ac:dyDescent="0.2">
      <c r="A387" s="91"/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</row>
    <row r="388" spans="1:26" ht="12.75" customHeight="1" x14ac:dyDescent="0.2">
      <c r="A388" s="91"/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</row>
    <row r="389" spans="1:26" ht="12.75" customHeight="1" x14ac:dyDescent="0.2">
      <c r="A389" s="91"/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</row>
    <row r="390" spans="1:26" ht="12.75" customHeight="1" x14ac:dyDescent="0.2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</row>
    <row r="391" spans="1:26" ht="12.75" customHeight="1" x14ac:dyDescent="0.2">
      <c r="A391" s="91"/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</row>
    <row r="392" spans="1:26" ht="12.75" customHeight="1" x14ac:dyDescent="0.2">
      <c r="A392" s="91"/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</row>
    <row r="393" spans="1:26" ht="12.75" customHeight="1" x14ac:dyDescent="0.2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</row>
    <row r="394" spans="1:26" ht="12.75" customHeight="1" x14ac:dyDescent="0.2">
      <c r="A394" s="91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</row>
    <row r="395" spans="1:26" ht="12.75" customHeight="1" x14ac:dyDescent="0.2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</row>
    <row r="396" spans="1:26" ht="12.75" customHeight="1" x14ac:dyDescent="0.2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</row>
    <row r="397" spans="1:26" ht="12.75" customHeight="1" x14ac:dyDescent="0.2">
      <c r="A397" s="91"/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</row>
    <row r="398" spans="1:26" ht="12.75" customHeight="1" x14ac:dyDescent="0.2">
      <c r="A398" s="91"/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</row>
    <row r="399" spans="1:26" ht="12.75" customHeight="1" x14ac:dyDescent="0.2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</row>
    <row r="400" spans="1:26" ht="12.75" customHeight="1" x14ac:dyDescent="0.2">
      <c r="A400" s="91"/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</row>
    <row r="401" spans="1:26" ht="12.75" customHeight="1" x14ac:dyDescent="0.2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</row>
    <row r="402" spans="1:26" ht="12.75" customHeight="1" x14ac:dyDescent="0.2">
      <c r="A402" s="91"/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</row>
    <row r="403" spans="1:26" ht="12.75" customHeight="1" x14ac:dyDescent="0.2">
      <c r="A403" s="91"/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</row>
    <row r="404" spans="1:26" ht="12.75" customHeight="1" x14ac:dyDescent="0.2">
      <c r="A404" s="91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</row>
    <row r="405" spans="1:26" ht="12.75" customHeight="1" x14ac:dyDescent="0.2">
      <c r="A405" s="91"/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</row>
    <row r="406" spans="1:26" ht="12.75" customHeight="1" x14ac:dyDescent="0.2">
      <c r="A406" s="91"/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</row>
    <row r="407" spans="1:26" ht="12.75" customHeight="1" x14ac:dyDescent="0.2">
      <c r="A407" s="91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</row>
    <row r="408" spans="1:26" ht="12.75" customHeight="1" x14ac:dyDescent="0.2">
      <c r="A408" s="91"/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</row>
    <row r="409" spans="1:26" ht="12.75" customHeight="1" x14ac:dyDescent="0.2">
      <c r="A409" s="91"/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</row>
    <row r="410" spans="1:26" ht="12.75" customHeight="1" x14ac:dyDescent="0.2">
      <c r="A410" s="91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</row>
    <row r="411" spans="1:26" ht="12.75" customHeight="1" x14ac:dyDescent="0.2">
      <c r="A411" s="91"/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</row>
    <row r="412" spans="1:26" ht="12.75" customHeight="1" x14ac:dyDescent="0.2">
      <c r="A412" s="91"/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</row>
    <row r="413" spans="1:26" ht="12.75" customHeight="1" x14ac:dyDescent="0.2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</row>
    <row r="414" spans="1:26" ht="12.75" customHeight="1" x14ac:dyDescent="0.2">
      <c r="A414" s="91"/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</row>
    <row r="415" spans="1:26" ht="12.75" customHeight="1" x14ac:dyDescent="0.2">
      <c r="A415" s="91"/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</row>
    <row r="416" spans="1:26" ht="12.75" customHeight="1" x14ac:dyDescent="0.2">
      <c r="A416" s="91"/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</row>
    <row r="417" spans="1:26" ht="12.75" customHeight="1" x14ac:dyDescent="0.2">
      <c r="A417" s="91"/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</row>
    <row r="418" spans="1:26" ht="12.75" customHeight="1" x14ac:dyDescent="0.2">
      <c r="A418" s="91"/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</row>
    <row r="419" spans="1:26" ht="12.75" customHeight="1" x14ac:dyDescent="0.2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</row>
    <row r="420" spans="1:26" ht="12.75" customHeight="1" x14ac:dyDescent="0.2">
      <c r="A420" s="91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</row>
    <row r="421" spans="1:26" ht="12.75" customHeight="1" x14ac:dyDescent="0.2">
      <c r="A421" s="91"/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</row>
    <row r="422" spans="1:26" ht="12.75" customHeight="1" x14ac:dyDescent="0.2">
      <c r="A422" s="91"/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</row>
    <row r="423" spans="1:26" ht="12.75" customHeight="1" x14ac:dyDescent="0.2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</row>
    <row r="424" spans="1:26" ht="12.75" customHeight="1" x14ac:dyDescent="0.2">
      <c r="A424" s="91"/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</row>
    <row r="425" spans="1:26" ht="12.75" customHeight="1" x14ac:dyDescent="0.2">
      <c r="A425" s="91"/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</row>
    <row r="426" spans="1:26" ht="12.75" customHeight="1" x14ac:dyDescent="0.2">
      <c r="A426" s="91"/>
      <c r="B426" s="91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</row>
    <row r="427" spans="1:26" ht="12.75" customHeight="1" x14ac:dyDescent="0.2">
      <c r="A427" s="91"/>
      <c r="B427" s="91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</row>
    <row r="428" spans="1:26" ht="12.75" customHeight="1" x14ac:dyDescent="0.2">
      <c r="A428" s="91"/>
      <c r="B428" s="91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</row>
    <row r="429" spans="1:26" ht="12.75" customHeight="1" x14ac:dyDescent="0.2">
      <c r="A429" s="91"/>
      <c r="B429" s="91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</row>
    <row r="430" spans="1:26" ht="12.75" customHeight="1" x14ac:dyDescent="0.2">
      <c r="A430" s="91"/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</row>
    <row r="431" spans="1:26" ht="12.75" customHeight="1" x14ac:dyDescent="0.2">
      <c r="A431" s="91"/>
      <c r="B431" s="91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</row>
    <row r="432" spans="1:26" ht="12.75" customHeight="1" x14ac:dyDescent="0.2">
      <c r="A432" s="91"/>
      <c r="B432" s="91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</row>
    <row r="433" spans="1:26" ht="12.75" customHeight="1" x14ac:dyDescent="0.2">
      <c r="A433" s="91"/>
      <c r="B433" s="91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</row>
    <row r="434" spans="1:26" ht="12.75" customHeight="1" x14ac:dyDescent="0.2">
      <c r="A434" s="91"/>
      <c r="B434" s="91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</row>
    <row r="435" spans="1:26" ht="12.75" customHeight="1" x14ac:dyDescent="0.2">
      <c r="A435" s="91"/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</row>
    <row r="436" spans="1:26" ht="12.75" customHeight="1" x14ac:dyDescent="0.2">
      <c r="A436" s="91"/>
      <c r="B436" s="91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</row>
    <row r="437" spans="1:26" ht="12.75" customHeight="1" x14ac:dyDescent="0.2">
      <c r="A437" s="91"/>
      <c r="B437" s="91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</row>
    <row r="438" spans="1:26" ht="12.75" customHeight="1" x14ac:dyDescent="0.2">
      <c r="A438" s="91"/>
      <c r="B438" s="91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</row>
    <row r="439" spans="1:26" ht="12.75" customHeight="1" x14ac:dyDescent="0.2">
      <c r="A439" s="91"/>
      <c r="B439" s="91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</row>
    <row r="440" spans="1:26" ht="12.75" customHeight="1" x14ac:dyDescent="0.2">
      <c r="A440" s="91"/>
      <c r="B440" s="91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</row>
    <row r="441" spans="1:26" ht="12.75" customHeight="1" x14ac:dyDescent="0.2">
      <c r="A441" s="91"/>
      <c r="B441" s="91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</row>
    <row r="442" spans="1:26" ht="12.75" customHeight="1" x14ac:dyDescent="0.2">
      <c r="A442" s="91"/>
      <c r="B442" s="91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</row>
    <row r="443" spans="1:26" ht="12.75" customHeight="1" x14ac:dyDescent="0.2">
      <c r="A443" s="91"/>
      <c r="B443" s="91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</row>
    <row r="444" spans="1:26" ht="12.75" customHeight="1" x14ac:dyDescent="0.2">
      <c r="A444" s="91"/>
      <c r="B444" s="91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</row>
    <row r="445" spans="1:26" ht="12.75" customHeight="1" x14ac:dyDescent="0.2">
      <c r="A445" s="91"/>
      <c r="B445" s="91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</row>
    <row r="446" spans="1:26" ht="12.75" customHeight="1" x14ac:dyDescent="0.2">
      <c r="A446" s="91"/>
      <c r="B446" s="91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</row>
    <row r="447" spans="1:26" ht="12.75" customHeight="1" x14ac:dyDescent="0.2">
      <c r="A447" s="91"/>
      <c r="B447" s="91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</row>
    <row r="448" spans="1:26" ht="12.75" customHeight="1" x14ac:dyDescent="0.2">
      <c r="A448" s="91"/>
      <c r="B448" s="91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</row>
    <row r="449" spans="1:26" ht="12.75" customHeight="1" x14ac:dyDescent="0.2">
      <c r="A449" s="91"/>
      <c r="B449" s="91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</row>
    <row r="450" spans="1:26" ht="12.75" customHeight="1" x14ac:dyDescent="0.2">
      <c r="A450" s="91"/>
      <c r="B450" s="91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</row>
    <row r="451" spans="1:26" ht="12.75" customHeight="1" x14ac:dyDescent="0.2">
      <c r="A451" s="91"/>
      <c r="B451" s="91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</row>
    <row r="452" spans="1:26" ht="12.75" customHeight="1" x14ac:dyDescent="0.2">
      <c r="A452" s="91"/>
      <c r="B452" s="91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</row>
    <row r="453" spans="1:26" ht="12.75" customHeight="1" x14ac:dyDescent="0.2">
      <c r="A453" s="91"/>
      <c r="B453" s="91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</row>
    <row r="454" spans="1:26" ht="12.75" customHeight="1" x14ac:dyDescent="0.2">
      <c r="A454" s="91"/>
      <c r="B454" s="91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</row>
    <row r="455" spans="1:26" ht="12.75" customHeight="1" x14ac:dyDescent="0.2">
      <c r="A455" s="91"/>
      <c r="B455" s="91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</row>
    <row r="456" spans="1:26" ht="12.75" customHeight="1" x14ac:dyDescent="0.2">
      <c r="A456" s="91"/>
      <c r="B456" s="91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</row>
    <row r="457" spans="1:26" ht="12.75" customHeight="1" x14ac:dyDescent="0.2">
      <c r="A457" s="91"/>
      <c r="B457" s="91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</row>
    <row r="458" spans="1:26" ht="12.75" customHeight="1" x14ac:dyDescent="0.2">
      <c r="A458" s="91"/>
      <c r="B458" s="91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</row>
    <row r="459" spans="1:26" ht="12.75" customHeight="1" x14ac:dyDescent="0.2">
      <c r="A459" s="91"/>
      <c r="B459" s="91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</row>
    <row r="460" spans="1:26" ht="12.75" customHeight="1" x14ac:dyDescent="0.2">
      <c r="A460" s="91"/>
      <c r="B460" s="91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</row>
    <row r="461" spans="1:26" ht="12.75" customHeight="1" x14ac:dyDescent="0.2">
      <c r="A461" s="91"/>
      <c r="B461" s="91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</row>
    <row r="462" spans="1:26" ht="12.75" customHeight="1" x14ac:dyDescent="0.2">
      <c r="A462" s="91"/>
      <c r="B462" s="91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</row>
    <row r="463" spans="1:26" ht="12.75" customHeight="1" x14ac:dyDescent="0.2">
      <c r="A463" s="91"/>
      <c r="B463" s="91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</row>
    <row r="464" spans="1:26" ht="12.75" customHeight="1" x14ac:dyDescent="0.2">
      <c r="A464" s="91"/>
      <c r="B464" s="91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</row>
    <row r="465" spans="1:26" ht="12.75" customHeight="1" x14ac:dyDescent="0.2">
      <c r="A465" s="91"/>
      <c r="B465" s="91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</row>
    <row r="466" spans="1:26" ht="12.75" customHeight="1" x14ac:dyDescent="0.2">
      <c r="A466" s="91"/>
      <c r="B466" s="91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</row>
    <row r="467" spans="1:26" ht="12.75" customHeight="1" x14ac:dyDescent="0.2">
      <c r="A467" s="91"/>
      <c r="B467" s="91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</row>
    <row r="468" spans="1:26" ht="12.75" customHeight="1" x14ac:dyDescent="0.2">
      <c r="A468" s="91"/>
      <c r="B468" s="91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</row>
    <row r="469" spans="1:26" ht="12.75" customHeight="1" x14ac:dyDescent="0.2">
      <c r="A469" s="91"/>
      <c r="B469" s="91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</row>
    <row r="470" spans="1:26" ht="12.75" customHeight="1" x14ac:dyDescent="0.2">
      <c r="A470" s="91"/>
      <c r="B470" s="91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</row>
    <row r="471" spans="1:26" ht="12.75" customHeight="1" x14ac:dyDescent="0.2">
      <c r="A471" s="91"/>
      <c r="B471" s="91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</row>
    <row r="472" spans="1:26" ht="12.75" customHeight="1" x14ac:dyDescent="0.2">
      <c r="A472" s="91"/>
      <c r="B472" s="91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</row>
    <row r="473" spans="1:26" ht="12.75" customHeight="1" x14ac:dyDescent="0.2">
      <c r="A473" s="91"/>
      <c r="B473" s="91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</row>
    <row r="474" spans="1:26" ht="12.75" customHeight="1" x14ac:dyDescent="0.2">
      <c r="A474" s="91"/>
      <c r="B474" s="91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</row>
    <row r="475" spans="1:26" ht="12.75" customHeight="1" x14ac:dyDescent="0.2">
      <c r="A475" s="91"/>
      <c r="B475" s="91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</row>
    <row r="476" spans="1:26" ht="12.75" customHeight="1" x14ac:dyDescent="0.2">
      <c r="A476" s="91"/>
      <c r="B476" s="91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</row>
    <row r="477" spans="1:26" ht="12.75" customHeight="1" x14ac:dyDescent="0.2">
      <c r="A477" s="91"/>
      <c r="B477" s="91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</row>
    <row r="478" spans="1:26" ht="12.75" customHeight="1" x14ac:dyDescent="0.2">
      <c r="A478" s="91"/>
      <c r="B478" s="91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</row>
    <row r="479" spans="1:26" ht="12.75" customHeight="1" x14ac:dyDescent="0.2">
      <c r="A479" s="91"/>
      <c r="B479" s="91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</row>
    <row r="480" spans="1:26" ht="12.75" customHeight="1" x14ac:dyDescent="0.2">
      <c r="A480" s="91"/>
      <c r="B480" s="91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</row>
    <row r="481" spans="1:26" ht="12.75" customHeight="1" x14ac:dyDescent="0.2">
      <c r="A481" s="91"/>
      <c r="B481" s="91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</row>
    <row r="482" spans="1:26" ht="12.75" customHeight="1" x14ac:dyDescent="0.2">
      <c r="A482" s="91"/>
      <c r="B482" s="91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</row>
    <row r="483" spans="1:26" ht="12.75" customHeight="1" x14ac:dyDescent="0.2">
      <c r="A483" s="91"/>
      <c r="B483" s="91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</row>
    <row r="484" spans="1:26" ht="12.75" customHeight="1" x14ac:dyDescent="0.2">
      <c r="A484" s="91"/>
      <c r="B484" s="91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</row>
    <row r="485" spans="1:26" ht="12.75" customHeight="1" x14ac:dyDescent="0.2">
      <c r="A485" s="91"/>
      <c r="B485" s="91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</row>
    <row r="486" spans="1:26" ht="12.75" customHeight="1" x14ac:dyDescent="0.2">
      <c r="A486" s="91"/>
      <c r="B486" s="91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</row>
    <row r="487" spans="1:26" ht="12.75" customHeight="1" x14ac:dyDescent="0.2">
      <c r="A487" s="91"/>
      <c r="B487" s="91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</row>
    <row r="488" spans="1:26" ht="12.75" customHeight="1" x14ac:dyDescent="0.2">
      <c r="A488" s="91"/>
      <c r="B488" s="91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</row>
    <row r="489" spans="1:26" ht="12.75" customHeight="1" x14ac:dyDescent="0.2">
      <c r="A489" s="91"/>
      <c r="B489" s="91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</row>
    <row r="490" spans="1:26" ht="12.75" customHeight="1" x14ac:dyDescent="0.2">
      <c r="A490" s="91"/>
      <c r="B490" s="91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</row>
    <row r="491" spans="1:26" ht="12.75" customHeight="1" x14ac:dyDescent="0.2">
      <c r="A491" s="91"/>
      <c r="B491" s="91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</row>
    <row r="492" spans="1:26" ht="12.75" customHeight="1" x14ac:dyDescent="0.2">
      <c r="A492" s="91"/>
      <c r="B492" s="91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</row>
    <row r="493" spans="1:26" ht="12.75" customHeight="1" x14ac:dyDescent="0.2">
      <c r="A493" s="91"/>
      <c r="B493" s="91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</row>
    <row r="494" spans="1:26" ht="12.75" customHeight="1" x14ac:dyDescent="0.2">
      <c r="A494" s="91"/>
      <c r="B494" s="91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</row>
    <row r="495" spans="1:26" ht="12.75" customHeight="1" x14ac:dyDescent="0.2">
      <c r="A495" s="91"/>
      <c r="B495" s="91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</row>
    <row r="496" spans="1:26" ht="12.75" customHeight="1" x14ac:dyDescent="0.2">
      <c r="A496" s="91"/>
      <c r="B496" s="91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</row>
    <row r="497" spans="1:26" ht="12.75" customHeight="1" x14ac:dyDescent="0.2">
      <c r="A497" s="91"/>
      <c r="B497" s="91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</row>
    <row r="498" spans="1:26" ht="12.75" customHeight="1" x14ac:dyDescent="0.2">
      <c r="A498" s="91"/>
      <c r="B498" s="91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</row>
    <row r="499" spans="1:26" ht="12.75" customHeight="1" x14ac:dyDescent="0.2">
      <c r="A499" s="91"/>
      <c r="B499" s="91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</row>
    <row r="500" spans="1:26" ht="12.75" customHeight="1" x14ac:dyDescent="0.2">
      <c r="A500" s="91"/>
      <c r="B500" s="91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</row>
    <row r="501" spans="1:26" ht="12.75" customHeight="1" x14ac:dyDescent="0.2">
      <c r="A501" s="91"/>
      <c r="B501" s="91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</row>
    <row r="502" spans="1:26" ht="12.75" customHeight="1" x14ac:dyDescent="0.2">
      <c r="A502" s="91"/>
      <c r="B502" s="91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</row>
    <row r="503" spans="1:26" ht="12.75" customHeight="1" x14ac:dyDescent="0.2">
      <c r="A503" s="91"/>
      <c r="B503" s="91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</row>
    <row r="504" spans="1:26" ht="12.75" customHeight="1" x14ac:dyDescent="0.2">
      <c r="A504" s="91"/>
      <c r="B504" s="91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</row>
    <row r="505" spans="1:26" ht="12.75" customHeight="1" x14ac:dyDescent="0.2">
      <c r="A505" s="91"/>
      <c r="B505" s="91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</row>
    <row r="506" spans="1:26" ht="12.75" customHeight="1" x14ac:dyDescent="0.2">
      <c r="A506" s="91"/>
      <c r="B506" s="91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</row>
    <row r="507" spans="1:26" ht="12.75" customHeight="1" x14ac:dyDescent="0.2">
      <c r="A507" s="91"/>
      <c r="B507" s="91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</row>
    <row r="508" spans="1:26" ht="12.75" customHeight="1" x14ac:dyDescent="0.2">
      <c r="A508" s="91"/>
      <c r="B508" s="91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</row>
    <row r="509" spans="1:26" ht="12.75" customHeight="1" x14ac:dyDescent="0.2">
      <c r="A509" s="91"/>
      <c r="B509" s="91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</row>
    <row r="510" spans="1:26" ht="12.75" customHeight="1" x14ac:dyDescent="0.2">
      <c r="A510" s="91"/>
      <c r="B510" s="91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</row>
    <row r="511" spans="1:26" ht="12.75" customHeight="1" x14ac:dyDescent="0.2">
      <c r="A511" s="91"/>
      <c r="B511" s="91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</row>
    <row r="512" spans="1:26" ht="12.75" customHeight="1" x14ac:dyDescent="0.2">
      <c r="A512" s="91"/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</row>
    <row r="513" spans="1:26" ht="12.75" customHeight="1" x14ac:dyDescent="0.2">
      <c r="A513" s="91"/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</row>
    <row r="514" spans="1:26" ht="12.75" customHeight="1" x14ac:dyDescent="0.2">
      <c r="A514" s="91"/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</row>
    <row r="515" spans="1:26" ht="12.75" customHeight="1" x14ac:dyDescent="0.2">
      <c r="A515" s="91"/>
      <c r="B515" s="91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</row>
    <row r="516" spans="1:26" ht="12.75" customHeight="1" x14ac:dyDescent="0.2">
      <c r="A516" s="91"/>
      <c r="B516" s="91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</row>
    <row r="517" spans="1:26" ht="12.75" customHeight="1" x14ac:dyDescent="0.2">
      <c r="A517" s="91"/>
      <c r="B517" s="91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</row>
    <row r="518" spans="1:26" ht="12.75" customHeight="1" x14ac:dyDescent="0.2">
      <c r="A518" s="91"/>
      <c r="B518" s="91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</row>
    <row r="519" spans="1:26" ht="12.75" customHeight="1" x14ac:dyDescent="0.2">
      <c r="A519" s="91"/>
      <c r="B519" s="91"/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</row>
    <row r="520" spans="1:26" ht="12.75" customHeight="1" x14ac:dyDescent="0.2">
      <c r="A520" s="91"/>
      <c r="B520" s="91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</row>
    <row r="521" spans="1:26" ht="12.75" customHeight="1" x14ac:dyDescent="0.2">
      <c r="A521" s="91"/>
      <c r="B521" s="91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</row>
    <row r="522" spans="1:26" ht="12.75" customHeight="1" x14ac:dyDescent="0.2">
      <c r="A522" s="91"/>
      <c r="B522" s="91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</row>
    <row r="523" spans="1:26" ht="12.75" customHeight="1" x14ac:dyDescent="0.2">
      <c r="A523" s="91"/>
      <c r="B523" s="91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</row>
    <row r="524" spans="1:26" ht="12.75" customHeight="1" x14ac:dyDescent="0.2">
      <c r="A524" s="91"/>
      <c r="B524" s="91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</row>
    <row r="525" spans="1:26" ht="12.75" customHeight="1" x14ac:dyDescent="0.2">
      <c r="A525" s="91"/>
      <c r="B525" s="91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</row>
    <row r="526" spans="1:26" ht="12.75" customHeight="1" x14ac:dyDescent="0.2">
      <c r="A526" s="91"/>
      <c r="B526" s="91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</row>
    <row r="527" spans="1:26" ht="12.75" customHeight="1" x14ac:dyDescent="0.2">
      <c r="A527" s="91"/>
      <c r="B527" s="91"/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</row>
    <row r="528" spans="1:26" ht="12.75" customHeight="1" x14ac:dyDescent="0.2">
      <c r="A528" s="91"/>
      <c r="B528" s="91"/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</row>
    <row r="529" spans="1:26" ht="12.75" customHeight="1" x14ac:dyDescent="0.2">
      <c r="A529" s="91"/>
      <c r="B529" s="91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</row>
    <row r="530" spans="1:26" ht="12.75" customHeight="1" x14ac:dyDescent="0.2">
      <c r="A530" s="91"/>
      <c r="B530" s="91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</row>
    <row r="531" spans="1:26" ht="12.75" customHeight="1" x14ac:dyDescent="0.2">
      <c r="A531" s="91"/>
      <c r="B531" s="91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</row>
    <row r="532" spans="1:26" ht="12.75" customHeight="1" x14ac:dyDescent="0.2">
      <c r="A532" s="91"/>
      <c r="B532" s="91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</row>
    <row r="533" spans="1:26" ht="12.75" customHeight="1" x14ac:dyDescent="0.2">
      <c r="A533" s="91"/>
      <c r="B533" s="91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</row>
    <row r="534" spans="1:26" ht="12.75" customHeight="1" x14ac:dyDescent="0.2">
      <c r="A534" s="91"/>
      <c r="B534" s="91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</row>
    <row r="535" spans="1:26" ht="12.75" customHeight="1" x14ac:dyDescent="0.2">
      <c r="A535" s="91"/>
      <c r="B535" s="91"/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</row>
    <row r="536" spans="1:26" ht="12.75" customHeight="1" x14ac:dyDescent="0.2">
      <c r="A536" s="91"/>
      <c r="B536" s="91"/>
      <c r="C536" s="91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</row>
    <row r="537" spans="1:26" ht="12.75" customHeight="1" x14ac:dyDescent="0.2">
      <c r="A537" s="91"/>
      <c r="B537" s="91"/>
      <c r="C537" s="91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</row>
    <row r="538" spans="1:26" ht="12.75" customHeight="1" x14ac:dyDescent="0.2">
      <c r="A538" s="91"/>
      <c r="B538" s="91"/>
      <c r="C538" s="91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</row>
    <row r="539" spans="1:26" ht="12.75" customHeight="1" x14ac:dyDescent="0.2">
      <c r="A539" s="91"/>
      <c r="B539" s="91"/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</row>
    <row r="540" spans="1:26" ht="12.75" customHeight="1" x14ac:dyDescent="0.2">
      <c r="A540" s="91"/>
      <c r="B540" s="91"/>
      <c r="C540" s="91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</row>
    <row r="541" spans="1:26" ht="12.75" customHeight="1" x14ac:dyDescent="0.2">
      <c r="A541" s="91"/>
      <c r="B541" s="91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</row>
    <row r="542" spans="1:26" ht="12.75" customHeight="1" x14ac:dyDescent="0.2">
      <c r="A542" s="91"/>
      <c r="B542" s="91"/>
      <c r="C542" s="91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</row>
    <row r="543" spans="1:26" ht="12.75" customHeight="1" x14ac:dyDescent="0.2">
      <c r="A543" s="91"/>
      <c r="B543" s="91"/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</row>
    <row r="544" spans="1:26" ht="12.75" customHeight="1" x14ac:dyDescent="0.2">
      <c r="A544" s="91"/>
      <c r="B544" s="91"/>
      <c r="C544" s="91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</row>
    <row r="545" spans="1:26" ht="12.75" customHeight="1" x14ac:dyDescent="0.2">
      <c r="A545" s="91"/>
      <c r="B545" s="91"/>
      <c r="C545" s="91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</row>
    <row r="546" spans="1:26" ht="12.75" customHeight="1" x14ac:dyDescent="0.2">
      <c r="A546" s="91"/>
      <c r="B546" s="91"/>
      <c r="C546" s="91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</row>
    <row r="547" spans="1:26" ht="12.75" customHeight="1" x14ac:dyDescent="0.2">
      <c r="A547" s="91"/>
      <c r="B547" s="91"/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</row>
    <row r="548" spans="1:26" ht="12.75" customHeight="1" x14ac:dyDescent="0.2">
      <c r="A548" s="91"/>
      <c r="B548" s="91"/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</row>
    <row r="549" spans="1:26" ht="12.75" customHeight="1" x14ac:dyDescent="0.2">
      <c r="A549" s="91"/>
      <c r="B549" s="91"/>
      <c r="C549" s="91"/>
      <c r="D549" s="91"/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</row>
    <row r="550" spans="1:26" ht="12.75" customHeight="1" x14ac:dyDescent="0.2">
      <c r="A550" s="91"/>
      <c r="B550" s="91"/>
      <c r="C550" s="91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</row>
    <row r="551" spans="1:26" ht="12.75" customHeight="1" x14ac:dyDescent="0.2">
      <c r="A551" s="91"/>
      <c r="B551" s="91"/>
      <c r="C551" s="91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</row>
    <row r="552" spans="1:26" ht="12.75" customHeight="1" x14ac:dyDescent="0.2">
      <c r="A552" s="91"/>
      <c r="B552" s="91"/>
      <c r="C552" s="91"/>
      <c r="D552" s="91"/>
      <c r="E552" s="91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</row>
    <row r="553" spans="1:26" ht="12.75" customHeight="1" x14ac:dyDescent="0.2">
      <c r="A553" s="91"/>
      <c r="B553" s="91"/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</row>
    <row r="554" spans="1:26" ht="12.75" customHeight="1" x14ac:dyDescent="0.2">
      <c r="A554" s="91"/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</row>
    <row r="555" spans="1:26" ht="12.75" customHeight="1" x14ac:dyDescent="0.2">
      <c r="A555" s="91"/>
      <c r="B555" s="91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</row>
    <row r="556" spans="1:26" ht="12.75" customHeight="1" x14ac:dyDescent="0.2">
      <c r="A556" s="91"/>
      <c r="B556" s="91"/>
      <c r="C556" s="91"/>
      <c r="D556" s="91"/>
      <c r="E556" s="91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</row>
    <row r="557" spans="1:26" ht="12.75" customHeight="1" x14ac:dyDescent="0.2">
      <c r="A557" s="91"/>
      <c r="B557" s="91"/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</row>
    <row r="558" spans="1:26" ht="12.75" customHeight="1" x14ac:dyDescent="0.2">
      <c r="A558" s="91"/>
      <c r="B558" s="91"/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</row>
    <row r="559" spans="1:26" ht="12.75" customHeight="1" x14ac:dyDescent="0.2">
      <c r="A559" s="91"/>
      <c r="B559" s="91"/>
      <c r="C559" s="91"/>
      <c r="D559" s="91"/>
      <c r="E559" s="91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</row>
    <row r="560" spans="1:26" ht="12.75" customHeight="1" x14ac:dyDescent="0.2">
      <c r="A560" s="91"/>
      <c r="B560" s="91"/>
      <c r="C560" s="91"/>
      <c r="D560" s="91"/>
      <c r="E560" s="91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</row>
    <row r="561" spans="1:26" ht="12.75" customHeight="1" x14ac:dyDescent="0.2">
      <c r="A561" s="91"/>
      <c r="B561" s="91"/>
      <c r="C561" s="91"/>
      <c r="D561" s="91"/>
      <c r="E561" s="91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</row>
    <row r="562" spans="1:26" ht="12.75" customHeight="1" x14ac:dyDescent="0.2">
      <c r="A562" s="91"/>
      <c r="B562" s="91"/>
      <c r="C562" s="91"/>
      <c r="D562" s="91"/>
      <c r="E562" s="91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</row>
    <row r="563" spans="1:26" ht="12.75" customHeight="1" x14ac:dyDescent="0.2">
      <c r="A563" s="91"/>
      <c r="B563" s="91"/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</row>
    <row r="564" spans="1:26" ht="12.75" customHeight="1" x14ac:dyDescent="0.2">
      <c r="A564" s="91"/>
      <c r="B564" s="91"/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</row>
    <row r="565" spans="1:26" ht="12.75" customHeight="1" x14ac:dyDescent="0.2">
      <c r="A565" s="91"/>
      <c r="B565" s="91"/>
      <c r="C565" s="91"/>
      <c r="D565" s="91"/>
      <c r="E565" s="91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</row>
    <row r="566" spans="1:26" ht="12.75" customHeight="1" x14ac:dyDescent="0.2">
      <c r="A566" s="91"/>
      <c r="B566" s="91"/>
      <c r="C566" s="91"/>
      <c r="D566" s="91"/>
      <c r="E566" s="91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</row>
    <row r="567" spans="1:26" ht="12.75" customHeight="1" x14ac:dyDescent="0.2">
      <c r="A567" s="91"/>
      <c r="B567" s="91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</row>
    <row r="568" spans="1:26" ht="12.75" customHeight="1" x14ac:dyDescent="0.2">
      <c r="A568" s="91"/>
      <c r="B568" s="91"/>
      <c r="C568" s="91"/>
      <c r="D568" s="91"/>
      <c r="E568" s="91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</row>
    <row r="569" spans="1:26" ht="12.75" customHeight="1" x14ac:dyDescent="0.2">
      <c r="A569" s="91"/>
      <c r="B569" s="91"/>
      <c r="C569" s="91"/>
      <c r="D569" s="91"/>
      <c r="E569" s="91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</row>
    <row r="570" spans="1:26" ht="12.75" customHeight="1" x14ac:dyDescent="0.2">
      <c r="A570" s="91"/>
      <c r="B570" s="91"/>
      <c r="C570" s="91"/>
      <c r="D570" s="91"/>
      <c r="E570" s="91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</row>
    <row r="571" spans="1:26" ht="12.75" customHeight="1" x14ac:dyDescent="0.2">
      <c r="A571" s="91"/>
      <c r="B571" s="91"/>
      <c r="C571" s="91"/>
      <c r="D571" s="91"/>
      <c r="E571" s="91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</row>
    <row r="572" spans="1:26" ht="12.75" customHeight="1" x14ac:dyDescent="0.2">
      <c r="A572" s="91"/>
      <c r="B572" s="91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</row>
    <row r="573" spans="1:26" ht="12.75" customHeight="1" x14ac:dyDescent="0.2">
      <c r="A573" s="91"/>
      <c r="B573" s="91"/>
      <c r="C573" s="91"/>
      <c r="D573" s="91"/>
      <c r="E573" s="91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</row>
    <row r="574" spans="1:26" ht="12.75" customHeight="1" x14ac:dyDescent="0.2">
      <c r="A574" s="91"/>
      <c r="B574" s="91"/>
      <c r="C574" s="91"/>
      <c r="D574" s="91"/>
      <c r="E574" s="91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</row>
    <row r="575" spans="1:26" ht="12.75" customHeight="1" x14ac:dyDescent="0.2">
      <c r="A575" s="91"/>
      <c r="B575" s="91"/>
      <c r="C575" s="91"/>
      <c r="D575" s="91"/>
      <c r="E575" s="91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</row>
    <row r="576" spans="1:26" ht="12.75" customHeight="1" x14ac:dyDescent="0.2">
      <c r="A576" s="91"/>
      <c r="B576" s="91"/>
      <c r="C576" s="91"/>
      <c r="D576" s="91"/>
      <c r="E576" s="91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</row>
    <row r="577" spans="1:26" ht="12.75" customHeight="1" x14ac:dyDescent="0.2">
      <c r="A577" s="91"/>
      <c r="B577" s="91"/>
      <c r="C577" s="91"/>
      <c r="D577" s="91"/>
      <c r="E577" s="91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</row>
    <row r="578" spans="1:26" ht="12.75" customHeight="1" x14ac:dyDescent="0.2">
      <c r="A578" s="91"/>
      <c r="B578" s="91"/>
      <c r="C578" s="91"/>
      <c r="D578" s="91"/>
      <c r="E578" s="91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</row>
    <row r="579" spans="1:26" ht="12.75" customHeight="1" x14ac:dyDescent="0.2">
      <c r="A579" s="91"/>
      <c r="B579" s="91"/>
      <c r="C579" s="91"/>
      <c r="D579" s="91"/>
      <c r="E579" s="91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</row>
    <row r="580" spans="1:26" ht="12.75" customHeight="1" x14ac:dyDescent="0.2">
      <c r="A580" s="91"/>
      <c r="B580" s="91"/>
      <c r="C580" s="91"/>
      <c r="D580" s="91"/>
      <c r="E580" s="91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</row>
    <row r="581" spans="1:26" ht="12.75" customHeight="1" x14ac:dyDescent="0.2">
      <c r="A581" s="91"/>
      <c r="B581" s="91"/>
      <c r="C581" s="91"/>
      <c r="D581" s="91"/>
      <c r="E581" s="91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</row>
    <row r="582" spans="1:26" ht="12.75" customHeight="1" x14ac:dyDescent="0.2">
      <c r="A582" s="91"/>
      <c r="B582" s="91"/>
      <c r="C582" s="91"/>
      <c r="D582" s="91"/>
      <c r="E582" s="91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</row>
    <row r="583" spans="1:26" ht="12.75" customHeight="1" x14ac:dyDescent="0.2">
      <c r="A583" s="91"/>
      <c r="B583" s="91"/>
      <c r="C583" s="91"/>
      <c r="D583" s="91"/>
      <c r="E583" s="91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</row>
    <row r="584" spans="1:26" ht="12.75" customHeight="1" x14ac:dyDescent="0.2">
      <c r="A584" s="91"/>
      <c r="B584" s="91"/>
      <c r="C584" s="91"/>
      <c r="D584" s="91"/>
      <c r="E584" s="91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</row>
    <row r="585" spans="1:26" ht="12.75" customHeight="1" x14ac:dyDescent="0.2">
      <c r="A585" s="91"/>
      <c r="B585" s="91"/>
      <c r="C585" s="91"/>
      <c r="D585" s="91"/>
      <c r="E585" s="91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</row>
    <row r="586" spans="1:26" ht="12.75" customHeight="1" x14ac:dyDescent="0.2">
      <c r="A586" s="91"/>
      <c r="B586" s="91"/>
      <c r="C586" s="91"/>
      <c r="D586" s="91"/>
      <c r="E586" s="91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</row>
    <row r="587" spans="1:26" ht="12.75" customHeight="1" x14ac:dyDescent="0.2">
      <c r="A587" s="91"/>
      <c r="B587" s="91"/>
      <c r="C587" s="91"/>
      <c r="D587" s="91"/>
      <c r="E587" s="91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</row>
    <row r="588" spans="1:26" ht="12.75" customHeight="1" x14ac:dyDescent="0.2">
      <c r="A588" s="91"/>
      <c r="B588" s="91"/>
      <c r="C588" s="91"/>
      <c r="D588" s="91"/>
      <c r="E588" s="91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</row>
    <row r="589" spans="1:26" ht="12.75" customHeight="1" x14ac:dyDescent="0.2">
      <c r="A589" s="91"/>
      <c r="B589" s="91"/>
      <c r="C589" s="91"/>
      <c r="D589" s="91"/>
      <c r="E589" s="91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</row>
    <row r="590" spans="1:26" ht="12.75" customHeight="1" x14ac:dyDescent="0.2">
      <c r="A590" s="91"/>
      <c r="B590" s="91"/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</row>
    <row r="591" spans="1:26" ht="12.75" customHeight="1" x14ac:dyDescent="0.2">
      <c r="A591" s="91"/>
      <c r="B591" s="91"/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</row>
    <row r="592" spans="1:26" ht="12.75" customHeight="1" x14ac:dyDescent="0.2">
      <c r="A592" s="91"/>
      <c r="B592" s="91"/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</row>
    <row r="593" spans="1:26" ht="12.75" customHeight="1" x14ac:dyDescent="0.2">
      <c r="A593" s="91"/>
      <c r="B593" s="91"/>
      <c r="C593" s="91"/>
      <c r="D593" s="91"/>
      <c r="E593" s="91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</row>
    <row r="594" spans="1:26" ht="12.75" customHeight="1" x14ac:dyDescent="0.2">
      <c r="A594" s="91"/>
      <c r="B594" s="91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</row>
    <row r="595" spans="1:26" ht="12.75" customHeight="1" x14ac:dyDescent="0.2">
      <c r="A595" s="91"/>
      <c r="B595" s="91"/>
      <c r="C595" s="91"/>
      <c r="D595" s="91"/>
      <c r="E595" s="91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</row>
    <row r="596" spans="1:26" ht="12.75" customHeight="1" x14ac:dyDescent="0.2">
      <c r="A596" s="91"/>
      <c r="B596" s="91"/>
      <c r="C596" s="91"/>
      <c r="D596" s="91"/>
      <c r="E596" s="91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</row>
    <row r="597" spans="1:26" ht="12.75" customHeight="1" x14ac:dyDescent="0.2">
      <c r="A597" s="91"/>
      <c r="B597" s="91"/>
      <c r="C597" s="91"/>
      <c r="D597" s="91"/>
      <c r="E597" s="91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</row>
    <row r="598" spans="1:26" ht="12.75" customHeight="1" x14ac:dyDescent="0.2">
      <c r="A598" s="91"/>
      <c r="B598" s="91"/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</row>
    <row r="599" spans="1:26" ht="12.75" customHeight="1" x14ac:dyDescent="0.2">
      <c r="A599" s="91"/>
      <c r="B599" s="91"/>
      <c r="C599" s="91"/>
      <c r="D599" s="91"/>
      <c r="E599" s="91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</row>
    <row r="600" spans="1:26" ht="12.75" customHeight="1" x14ac:dyDescent="0.2">
      <c r="A600" s="91"/>
      <c r="B600" s="91"/>
      <c r="C600" s="91"/>
      <c r="D600" s="91"/>
      <c r="E600" s="91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</row>
    <row r="601" spans="1:26" ht="12.75" customHeight="1" x14ac:dyDescent="0.2">
      <c r="A601" s="91"/>
      <c r="B601" s="91"/>
      <c r="C601" s="91"/>
      <c r="D601" s="91"/>
      <c r="E601" s="91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</row>
    <row r="602" spans="1:26" ht="12.75" customHeight="1" x14ac:dyDescent="0.2">
      <c r="A602" s="91"/>
      <c r="B602" s="91"/>
      <c r="C602" s="91"/>
      <c r="D602" s="91"/>
      <c r="E602" s="91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</row>
    <row r="603" spans="1:26" ht="12.75" customHeight="1" x14ac:dyDescent="0.2">
      <c r="A603" s="91"/>
      <c r="B603" s="91"/>
      <c r="C603" s="91"/>
      <c r="D603" s="91"/>
      <c r="E603" s="91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</row>
    <row r="604" spans="1:26" ht="12.75" customHeight="1" x14ac:dyDescent="0.2">
      <c r="A604" s="91"/>
      <c r="B604" s="91"/>
      <c r="C604" s="91"/>
      <c r="D604" s="91"/>
      <c r="E604" s="91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</row>
    <row r="605" spans="1:26" ht="12.75" customHeight="1" x14ac:dyDescent="0.2">
      <c r="A605" s="91"/>
      <c r="B605" s="91"/>
      <c r="C605" s="91"/>
      <c r="D605" s="91"/>
      <c r="E605" s="91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</row>
    <row r="606" spans="1:26" ht="12.75" customHeight="1" x14ac:dyDescent="0.2">
      <c r="A606" s="91"/>
      <c r="B606" s="91"/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</row>
    <row r="607" spans="1:26" ht="12.75" customHeight="1" x14ac:dyDescent="0.2">
      <c r="A607" s="91"/>
      <c r="B607" s="91"/>
      <c r="C607" s="91"/>
      <c r="D607" s="91"/>
      <c r="E607" s="91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</row>
    <row r="608" spans="1:26" ht="12.75" customHeight="1" x14ac:dyDescent="0.2">
      <c r="A608" s="91"/>
      <c r="B608" s="91"/>
      <c r="C608" s="91"/>
      <c r="D608" s="91"/>
      <c r="E608" s="91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</row>
    <row r="609" spans="1:26" ht="12.75" customHeight="1" x14ac:dyDescent="0.2">
      <c r="A609" s="91"/>
      <c r="B609" s="91"/>
      <c r="C609" s="91"/>
      <c r="D609" s="91"/>
      <c r="E609" s="91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</row>
    <row r="610" spans="1:26" ht="12.75" customHeight="1" x14ac:dyDescent="0.2">
      <c r="A610" s="91"/>
      <c r="B610" s="91"/>
      <c r="C610" s="91"/>
      <c r="D610" s="91"/>
      <c r="E610" s="91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</row>
    <row r="611" spans="1:26" ht="12.75" customHeight="1" x14ac:dyDescent="0.2">
      <c r="A611" s="91"/>
      <c r="B611" s="91"/>
      <c r="C611" s="91"/>
      <c r="D611" s="91"/>
      <c r="E611" s="91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</row>
    <row r="612" spans="1:26" ht="12.75" customHeight="1" x14ac:dyDescent="0.2">
      <c r="A612" s="91"/>
      <c r="B612" s="91"/>
      <c r="C612" s="91"/>
      <c r="D612" s="91"/>
      <c r="E612" s="91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</row>
    <row r="613" spans="1:26" ht="12.75" customHeight="1" x14ac:dyDescent="0.2">
      <c r="A613" s="91"/>
      <c r="B613" s="91"/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</row>
    <row r="614" spans="1:26" ht="12.75" customHeight="1" x14ac:dyDescent="0.2">
      <c r="A614" s="91"/>
      <c r="B614" s="91"/>
      <c r="C614" s="91"/>
      <c r="D614" s="91"/>
      <c r="E614" s="91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</row>
    <row r="615" spans="1:26" ht="12.75" customHeight="1" x14ac:dyDescent="0.2">
      <c r="A615" s="91"/>
      <c r="B615" s="91"/>
      <c r="C615" s="91"/>
      <c r="D615" s="91"/>
      <c r="E615" s="91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</row>
    <row r="616" spans="1:26" ht="12.75" customHeight="1" x14ac:dyDescent="0.2">
      <c r="A616" s="91"/>
      <c r="B616" s="91"/>
      <c r="C616" s="91"/>
      <c r="D616" s="91"/>
      <c r="E616" s="91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</row>
    <row r="617" spans="1:26" ht="12.75" customHeight="1" x14ac:dyDescent="0.2">
      <c r="A617" s="91"/>
      <c r="B617" s="91"/>
      <c r="C617" s="91"/>
      <c r="D617" s="91"/>
      <c r="E617" s="91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</row>
    <row r="618" spans="1:26" ht="12.75" customHeight="1" x14ac:dyDescent="0.2">
      <c r="A618" s="91"/>
      <c r="B618" s="91"/>
      <c r="C618" s="91"/>
      <c r="D618" s="91"/>
      <c r="E618" s="91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</row>
    <row r="619" spans="1:26" ht="12.75" customHeight="1" x14ac:dyDescent="0.2">
      <c r="A619" s="91"/>
      <c r="B619" s="91"/>
      <c r="C619" s="91"/>
      <c r="D619" s="91"/>
      <c r="E619" s="91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</row>
    <row r="620" spans="1:26" ht="12.75" customHeight="1" x14ac:dyDescent="0.2">
      <c r="A620" s="91"/>
      <c r="B620" s="91"/>
      <c r="C620" s="91"/>
      <c r="D620" s="91"/>
      <c r="E620" s="91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</row>
    <row r="621" spans="1:26" ht="12.75" customHeight="1" x14ac:dyDescent="0.2">
      <c r="A621" s="91"/>
      <c r="B621" s="91"/>
      <c r="C621" s="91"/>
      <c r="D621" s="91"/>
      <c r="E621" s="91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</row>
    <row r="622" spans="1:26" ht="12.75" customHeight="1" x14ac:dyDescent="0.2">
      <c r="A622" s="91"/>
      <c r="B622" s="91"/>
      <c r="C622" s="91"/>
      <c r="D622" s="91"/>
      <c r="E622" s="91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</row>
    <row r="623" spans="1:26" ht="12.75" customHeight="1" x14ac:dyDescent="0.2">
      <c r="A623" s="91"/>
      <c r="B623" s="91"/>
      <c r="C623" s="91"/>
      <c r="D623" s="91"/>
      <c r="E623" s="91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</row>
    <row r="624" spans="1:26" ht="12.75" customHeight="1" x14ac:dyDescent="0.2">
      <c r="A624" s="91"/>
      <c r="B624" s="91"/>
      <c r="C624" s="91"/>
      <c r="D624" s="91"/>
      <c r="E624" s="91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</row>
    <row r="625" spans="1:26" ht="12.75" customHeight="1" x14ac:dyDescent="0.2">
      <c r="A625" s="91"/>
      <c r="B625" s="91"/>
      <c r="C625" s="91"/>
      <c r="D625" s="91"/>
      <c r="E625" s="91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</row>
    <row r="626" spans="1:26" ht="12.75" customHeight="1" x14ac:dyDescent="0.2">
      <c r="A626" s="91"/>
      <c r="B626" s="91"/>
      <c r="C626" s="91"/>
      <c r="D626" s="91"/>
      <c r="E626" s="91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</row>
    <row r="627" spans="1:26" ht="12.75" customHeight="1" x14ac:dyDescent="0.2">
      <c r="A627" s="91"/>
      <c r="B627" s="91"/>
      <c r="C627" s="91"/>
      <c r="D627" s="91"/>
      <c r="E627" s="91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</row>
    <row r="628" spans="1:26" ht="12.75" customHeight="1" x14ac:dyDescent="0.2">
      <c r="A628" s="91"/>
      <c r="B628" s="91"/>
      <c r="C628" s="91"/>
      <c r="D628" s="91"/>
      <c r="E628" s="91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</row>
    <row r="629" spans="1:26" ht="12.75" customHeight="1" x14ac:dyDescent="0.2">
      <c r="A629" s="91"/>
      <c r="B629" s="91"/>
      <c r="C629" s="91"/>
      <c r="D629" s="91"/>
      <c r="E629" s="91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</row>
    <row r="630" spans="1:26" ht="12.75" customHeight="1" x14ac:dyDescent="0.2">
      <c r="A630" s="91"/>
      <c r="B630" s="91"/>
      <c r="C630" s="91"/>
      <c r="D630" s="91"/>
      <c r="E630" s="91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</row>
    <row r="631" spans="1:26" ht="12.75" customHeight="1" x14ac:dyDescent="0.2">
      <c r="A631" s="91"/>
      <c r="B631" s="91"/>
      <c r="C631" s="91"/>
      <c r="D631" s="91"/>
      <c r="E631" s="91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</row>
    <row r="632" spans="1:26" ht="12.75" customHeight="1" x14ac:dyDescent="0.2">
      <c r="A632" s="91"/>
      <c r="B632" s="91"/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</row>
    <row r="633" spans="1:26" ht="12.75" customHeight="1" x14ac:dyDescent="0.2">
      <c r="A633" s="91"/>
      <c r="B633" s="91"/>
      <c r="C633" s="91"/>
      <c r="D633" s="91"/>
      <c r="E633" s="91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</row>
    <row r="634" spans="1:26" ht="12.75" customHeight="1" x14ac:dyDescent="0.2">
      <c r="A634" s="91"/>
      <c r="B634" s="91"/>
      <c r="C634" s="91"/>
      <c r="D634" s="91"/>
      <c r="E634" s="91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</row>
    <row r="635" spans="1:26" ht="12.75" customHeight="1" x14ac:dyDescent="0.2">
      <c r="A635" s="91"/>
      <c r="B635" s="91"/>
      <c r="C635" s="91"/>
      <c r="D635" s="91"/>
      <c r="E635" s="91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</row>
    <row r="636" spans="1:26" ht="12.75" customHeight="1" x14ac:dyDescent="0.2">
      <c r="A636" s="91"/>
      <c r="B636" s="91"/>
      <c r="C636" s="91"/>
      <c r="D636" s="91"/>
      <c r="E636" s="91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</row>
    <row r="637" spans="1:26" ht="12.75" customHeight="1" x14ac:dyDescent="0.2">
      <c r="A637" s="91"/>
      <c r="B637" s="91"/>
      <c r="C637" s="91"/>
      <c r="D637" s="91"/>
      <c r="E637" s="91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</row>
    <row r="638" spans="1:26" ht="12.75" customHeight="1" x14ac:dyDescent="0.2">
      <c r="A638" s="91"/>
      <c r="B638" s="91"/>
      <c r="C638" s="91"/>
      <c r="D638" s="91"/>
      <c r="E638" s="91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</row>
    <row r="639" spans="1:26" ht="12.75" customHeight="1" x14ac:dyDescent="0.2">
      <c r="A639" s="91"/>
      <c r="B639" s="91"/>
      <c r="C639" s="91"/>
      <c r="D639" s="91"/>
      <c r="E639" s="91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</row>
    <row r="640" spans="1:26" ht="12.75" customHeight="1" x14ac:dyDescent="0.2">
      <c r="A640" s="91"/>
      <c r="B640" s="91"/>
      <c r="C640" s="91"/>
      <c r="D640" s="91"/>
      <c r="E640" s="91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</row>
    <row r="641" spans="1:26" ht="12.75" customHeight="1" x14ac:dyDescent="0.2">
      <c r="A641" s="91"/>
      <c r="B641" s="91"/>
      <c r="C641" s="91"/>
      <c r="D641" s="91"/>
      <c r="E641" s="91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</row>
    <row r="642" spans="1:26" ht="12.75" customHeight="1" x14ac:dyDescent="0.2">
      <c r="A642" s="91"/>
      <c r="B642" s="91"/>
      <c r="C642" s="91"/>
      <c r="D642" s="91"/>
      <c r="E642" s="91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</row>
    <row r="643" spans="1:26" ht="12.75" customHeight="1" x14ac:dyDescent="0.2">
      <c r="A643" s="91"/>
      <c r="B643" s="91"/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</row>
    <row r="644" spans="1:26" ht="12.75" customHeight="1" x14ac:dyDescent="0.2">
      <c r="A644" s="91"/>
      <c r="B644" s="91"/>
      <c r="C644" s="91"/>
      <c r="D644" s="91"/>
      <c r="E644" s="91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</row>
    <row r="645" spans="1:26" ht="12.75" customHeight="1" x14ac:dyDescent="0.2">
      <c r="A645" s="91"/>
      <c r="B645" s="91"/>
      <c r="C645" s="91"/>
      <c r="D645" s="91"/>
      <c r="E645" s="91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</row>
    <row r="646" spans="1:26" ht="12.75" customHeight="1" x14ac:dyDescent="0.2">
      <c r="A646" s="91"/>
      <c r="B646" s="91"/>
      <c r="C646" s="91"/>
      <c r="D646" s="91"/>
      <c r="E646" s="91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</row>
    <row r="647" spans="1:26" ht="12.75" customHeight="1" x14ac:dyDescent="0.2">
      <c r="A647" s="91"/>
      <c r="B647" s="91"/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</row>
    <row r="648" spans="1:26" ht="12.75" customHeight="1" x14ac:dyDescent="0.2">
      <c r="A648" s="91"/>
      <c r="B648" s="91"/>
      <c r="C648" s="91"/>
      <c r="D648" s="91"/>
      <c r="E648" s="91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</row>
    <row r="649" spans="1:26" ht="12.75" customHeight="1" x14ac:dyDescent="0.2">
      <c r="A649" s="91"/>
      <c r="B649" s="91"/>
      <c r="C649" s="91"/>
      <c r="D649" s="91"/>
      <c r="E649" s="91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</row>
    <row r="650" spans="1:26" ht="12.75" customHeight="1" x14ac:dyDescent="0.2">
      <c r="A650" s="91"/>
      <c r="B650" s="91"/>
      <c r="C650" s="91"/>
      <c r="D650" s="91"/>
      <c r="E650" s="91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</row>
    <row r="651" spans="1:26" ht="12.75" customHeight="1" x14ac:dyDescent="0.2">
      <c r="A651" s="91"/>
      <c r="B651" s="91"/>
      <c r="C651" s="91"/>
      <c r="D651" s="91"/>
      <c r="E651" s="91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</row>
    <row r="652" spans="1:26" ht="12.75" customHeight="1" x14ac:dyDescent="0.2">
      <c r="A652" s="91"/>
      <c r="B652" s="91"/>
      <c r="C652" s="91"/>
      <c r="D652" s="91"/>
      <c r="E652" s="91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</row>
    <row r="653" spans="1:26" ht="12.75" customHeight="1" x14ac:dyDescent="0.2">
      <c r="A653" s="91"/>
      <c r="B653" s="91"/>
      <c r="C653" s="91"/>
      <c r="D653" s="91"/>
      <c r="E653" s="91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</row>
    <row r="654" spans="1:26" ht="12.75" customHeight="1" x14ac:dyDescent="0.2">
      <c r="A654" s="91"/>
      <c r="B654" s="91"/>
      <c r="C654" s="91"/>
      <c r="D654" s="91"/>
      <c r="E654" s="91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</row>
    <row r="655" spans="1:26" ht="12.75" customHeight="1" x14ac:dyDescent="0.2">
      <c r="A655" s="91"/>
      <c r="B655" s="91"/>
      <c r="C655" s="91"/>
      <c r="D655" s="91"/>
      <c r="E655" s="91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</row>
    <row r="656" spans="1:26" ht="12.75" customHeight="1" x14ac:dyDescent="0.2">
      <c r="A656" s="91"/>
      <c r="B656" s="91"/>
      <c r="C656" s="91"/>
      <c r="D656" s="91"/>
      <c r="E656" s="91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</row>
    <row r="657" spans="1:26" ht="12.75" customHeight="1" x14ac:dyDescent="0.2">
      <c r="A657" s="91"/>
      <c r="B657" s="91"/>
      <c r="C657" s="91"/>
      <c r="D657" s="91"/>
      <c r="E657" s="91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</row>
    <row r="658" spans="1:26" ht="12.75" customHeight="1" x14ac:dyDescent="0.2">
      <c r="A658" s="91"/>
      <c r="B658" s="91"/>
      <c r="C658" s="91"/>
      <c r="D658" s="91"/>
      <c r="E658" s="91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</row>
    <row r="659" spans="1:26" ht="12.75" customHeight="1" x14ac:dyDescent="0.2">
      <c r="A659" s="91"/>
      <c r="B659" s="91"/>
      <c r="C659" s="91"/>
      <c r="D659" s="91"/>
      <c r="E659" s="91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</row>
    <row r="660" spans="1:26" ht="12.75" customHeight="1" x14ac:dyDescent="0.2">
      <c r="A660" s="91"/>
      <c r="B660" s="91"/>
      <c r="C660" s="91"/>
      <c r="D660" s="91"/>
      <c r="E660" s="91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</row>
    <row r="661" spans="1:26" ht="12.75" customHeight="1" x14ac:dyDescent="0.2">
      <c r="A661" s="91"/>
      <c r="B661" s="91"/>
      <c r="C661" s="91"/>
      <c r="D661" s="91"/>
      <c r="E661" s="91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</row>
    <row r="662" spans="1:26" ht="12.75" customHeight="1" x14ac:dyDescent="0.2">
      <c r="A662" s="91"/>
      <c r="B662" s="91"/>
      <c r="C662" s="91"/>
      <c r="D662" s="91"/>
      <c r="E662" s="91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</row>
    <row r="663" spans="1:26" ht="12.75" customHeight="1" x14ac:dyDescent="0.2">
      <c r="A663" s="91"/>
      <c r="B663" s="91"/>
      <c r="C663" s="91"/>
      <c r="D663" s="91"/>
      <c r="E663" s="91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</row>
    <row r="664" spans="1:26" ht="12.75" customHeight="1" x14ac:dyDescent="0.2">
      <c r="A664" s="91"/>
      <c r="B664" s="91"/>
      <c r="C664" s="91"/>
      <c r="D664" s="91"/>
      <c r="E664" s="91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</row>
    <row r="665" spans="1:26" ht="12.75" customHeight="1" x14ac:dyDescent="0.2">
      <c r="A665" s="91"/>
      <c r="B665" s="91"/>
      <c r="C665" s="91"/>
      <c r="D665" s="91"/>
      <c r="E665" s="91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</row>
    <row r="666" spans="1:26" ht="12.75" customHeight="1" x14ac:dyDescent="0.2">
      <c r="A666" s="91"/>
      <c r="B666" s="91"/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</row>
    <row r="667" spans="1:26" ht="12.75" customHeight="1" x14ac:dyDescent="0.2">
      <c r="A667" s="91"/>
      <c r="B667" s="91"/>
      <c r="C667" s="91"/>
      <c r="D667" s="91"/>
      <c r="E667" s="91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</row>
    <row r="668" spans="1:26" ht="12.75" customHeight="1" x14ac:dyDescent="0.2">
      <c r="A668" s="91"/>
      <c r="B668" s="91"/>
      <c r="C668" s="91"/>
      <c r="D668" s="91"/>
      <c r="E668" s="91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</row>
    <row r="669" spans="1:26" ht="12.75" customHeight="1" x14ac:dyDescent="0.2">
      <c r="A669" s="91"/>
      <c r="B669" s="91"/>
      <c r="C669" s="91"/>
      <c r="D669" s="91"/>
      <c r="E669" s="91"/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</row>
    <row r="670" spans="1:26" ht="12.75" customHeight="1" x14ac:dyDescent="0.2">
      <c r="A670" s="91"/>
      <c r="B670" s="91"/>
      <c r="C670" s="91"/>
      <c r="D670" s="91"/>
      <c r="E670" s="91"/>
      <c r="F670" s="91"/>
      <c r="G670" s="91"/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</row>
    <row r="671" spans="1:26" ht="12.75" customHeight="1" x14ac:dyDescent="0.2">
      <c r="A671" s="91"/>
      <c r="B671" s="91"/>
      <c r="C671" s="91"/>
      <c r="D671" s="91"/>
      <c r="E671" s="91"/>
      <c r="F671" s="91"/>
      <c r="G671" s="91"/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</row>
    <row r="672" spans="1:26" ht="12.75" customHeight="1" x14ac:dyDescent="0.2">
      <c r="A672" s="91"/>
      <c r="B672" s="91"/>
      <c r="C672" s="91"/>
      <c r="D672" s="91"/>
      <c r="E672" s="91"/>
      <c r="F672" s="91"/>
      <c r="G672" s="91"/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</row>
    <row r="673" spans="1:26" ht="12.75" customHeight="1" x14ac:dyDescent="0.2">
      <c r="A673" s="91"/>
      <c r="B673" s="91"/>
      <c r="C673" s="91"/>
      <c r="D673" s="91"/>
      <c r="E673" s="91"/>
      <c r="F673" s="91"/>
      <c r="G673" s="91"/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</row>
    <row r="674" spans="1:26" ht="12.75" customHeight="1" x14ac:dyDescent="0.2">
      <c r="A674" s="91"/>
      <c r="B674" s="91"/>
      <c r="C674" s="91"/>
      <c r="D674" s="91"/>
      <c r="E674" s="91"/>
      <c r="F674" s="91"/>
      <c r="G674" s="91"/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</row>
    <row r="675" spans="1:26" ht="12.75" customHeight="1" x14ac:dyDescent="0.2">
      <c r="A675" s="91"/>
      <c r="B675" s="91"/>
      <c r="C675" s="91"/>
      <c r="D675" s="91"/>
      <c r="E675" s="91"/>
      <c r="F675" s="91"/>
      <c r="G675" s="91"/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</row>
    <row r="676" spans="1:26" ht="12.75" customHeight="1" x14ac:dyDescent="0.2">
      <c r="A676" s="91"/>
      <c r="B676" s="91"/>
      <c r="C676" s="91"/>
      <c r="D676" s="91"/>
      <c r="E676" s="91"/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</row>
    <row r="677" spans="1:26" ht="12.75" customHeight="1" x14ac:dyDescent="0.2">
      <c r="A677" s="91"/>
      <c r="B677" s="91"/>
      <c r="C677" s="91"/>
      <c r="D677" s="91"/>
      <c r="E677" s="91"/>
      <c r="F677" s="91"/>
      <c r="G677" s="91"/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</row>
    <row r="678" spans="1:26" ht="12.75" customHeight="1" x14ac:dyDescent="0.2">
      <c r="A678" s="91"/>
      <c r="B678" s="91"/>
      <c r="C678" s="91"/>
      <c r="D678" s="91"/>
      <c r="E678" s="91"/>
      <c r="F678" s="91"/>
      <c r="G678" s="91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</row>
    <row r="679" spans="1:26" ht="12.75" customHeight="1" x14ac:dyDescent="0.2">
      <c r="A679" s="91"/>
      <c r="B679" s="91"/>
      <c r="C679" s="91"/>
      <c r="D679" s="91"/>
      <c r="E679" s="91"/>
      <c r="F679" s="91"/>
      <c r="G679" s="91"/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</row>
    <row r="680" spans="1:26" ht="12.75" customHeight="1" x14ac:dyDescent="0.2">
      <c r="A680" s="91"/>
      <c r="B680" s="91"/>
      <c r="C680" s="91"/>
      <c r="D680" s="91"/>
      <c r="E680" s="91"/>
      <c r="F680" s="91"/>
      <c r="G680" s="91"/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</row>
    <row r="681" spans="1:26" ht="12.75" customHeight="1" x14ac:dyDescent="0.2">
      <c r="A681" s="91"/>
      <c r="B681" s="91"/>
      <c r="C681" s="91"/>
      <c r="D681" s="91"/>
      <c r="E681" s="91"/>
      <c r="F681" s="91"/>
      <c r="G681" s="91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</row>
    <row r="682" spans="1:26" ht="12.75" customHeight="1" x14ac:dyDescent="0.2">
      <c r="A682" s="91"/>
      <c r="B682" s="91"/>
      <c r="C682" s="91"/>
      <c r="D682" s="91"/>
      <c r="E682" s="91"/>
      <c r="F682" s="91"/>
      <c r="G682" s="91"/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</row>
    <row r="683" spans="1:26" ht="12.75" customHeight="1" x14ac:dyDescent="0.2">
      <c r="A683" s="91"/>
      <c r="B683" s="91"/>
      <c r="C683" s="91"/>
      <c r="D683" s="91"/>
      <c r="E683" s="91"/>
      <c r="F683" s="91"/>
      <c r="G683" s="91"/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</row>
    <row r="684" spans="1:26" ht="12.75" customHeight="1" x14ac:dyDescent="0.2">
      <c r="A684" s="91"/>
      <c r="B684" s="91"/>
      <c r="C684" s="91"/>
      <c r="D684" s="91"/>
      <c r="E684" s="91"/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</row>
    <row r="685" spans="1:26" ht="12.75" customHeight="1" x14ac:dyDescent="0.2">
      <c r="A685" s="91"/>
      <c r="B685" s="91"/>
      <c r="C685" s="91"/>
      <c r="D685" s="91"/>
      <c r="E685" s="91"/>
      <c r="F685" s="91"/>
      <c r="G685" s="91"/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</row>
    <row r="686" spans="1:26" ht="12.75" customHeight="1" x14ac:dyDescent="0.2">
      <c r="A686" s="91"/>
      <c r="B686" s="91"/>
      <c r="C686" s="91"/>
      <c r="D686" s="91"/>
      <c r="E686" s="91"/>
      <c r="F686" s="91"/>
      <c r="G686" s="91"/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</row>
    <row r="687" spans="1:26" ht="12.75" customHeight="1" x14ac:dyDescent="0.2">
      <c r="A687" s="91"/>
      <c r="B687" s="91"/>
      <c r="C687" s="91"/>
      <c r="D687" s="91"/>
      <c r="E687" s="91"/>
      <c r="F687" s="91"/>
      <c r="G687" s="91"/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</row>
    <row r="688" spans="1:26" ht="12.75" customHeight="1" x14ac:dyDescent="0.2">
      <c r="A688" s="91"/>
      <c r="B688" s="91"/>
      <c r="C688" s="91"/>
      <c r="D688" s="91"/>
      <c r="E688" s="91"/>
      <c r="F688" s="91"/>
      <c r="G688" s="91"/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</row>
    <row r="689" spans="1:26" ht="12.75" customHeight="1" x14ac:dyDescent="0.2">
      <c r="A689" s="91"/>
      <c r="B689" s="91"/>
      <c r="C689" s="91"/>
      <c r="D689" s="91"/>
      <c r="E689" s="91"/>
      <c r="F689" s="91"/>
      <c r="G689" s="91"/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</row>
    <row r="690" spans="1:26" ht="12.75" customHeight="1" x14ac:dyDescent="0.2">
      <c r="A690" s="91"/>
      <c r="B690" s="91"/>
      <c r="C690" s="91"/>
      <c r="D690" s="91"/>
      <c r="E690" s="91"/>
      <c r="F690" s="91"/>
      <c r="G690" s="91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</row>
    <row r="691" spans="1:26" ht="12.75" customHeight="1" x14ac:dyDescent="0.2">
      <c r="A691" s="91"/>
      <c r="B691" s="91"/>
      <c r="C691" s="91"/>
      <c r="D691" s="91"/>
      <c r="E691" s="91"/>
      <c r="F691" s="91"/>
      <c r="G691" s="91"/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</row>
    <row r="692" spans="1:26" ht="12.75" customHeight="1" x14ac:dyDescent="0.2">
      <c r="A692" s="91"/>
      <c r="B692" s="91"/>
      <c r="C692" s="91"/>
      <c r="D692" s="91"/>
      <c r="E692" s="91"/>
      <c r="F692" s="91"/>
      <c r="G692" s="91"/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</row>
    <row r="693" spans="1:26" ht="12.75" customHeight="1" x14ac:dyDescent="0.2">
      <c r="A693" s="91"/>
      <c r="B693" s="91"/>
      <c r="C693" s="91"/>
      <c r="D693" s="91"/>
      <c r="E693" s="91"/>
      <c r="F693" s="91"/>
      <c r="G693" s="91"/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</row>
    <row r="694" spans="1:26" ht="12.75" customHeight="1" x14ac:dyDescent="0.2">
      <c r="A694" s="91"/>
      <c r="B694" s="91"/>
      <c r="C694" s="91"/>
      <c r="D694" s="91"/>
      <c r="E694" s="91"/>
      <c r="F694" s="91"/>
      <c r="G694" s="91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</row>
    <row r="695" spans="1:26" ht="12.75" customHeight="1" x14ac:dyDescent="0.2">
      <c r="A695" s="91"/>
      <c r="B695" s="91"/>
      <c r="C695" s="91"/>
      <c r="D695" s="91"/>
      <c r="E695" s="91"/>
      <c r="F695" s="91"/>
      <c r="G695" s="91"/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</row>
    <row r="696" spans="1:26" ht="12.75" customHeight="1" x14ac:dyDescent="0.2">
      <c r="A696" s="91"/>
      <c r="B696" s="91"/>
      <c r="C696" s="91"/>
      <c r="D696" s="91"/>
      <c r="E696" s="91"/>
      <c r="F696" s="91"/>
      <c r="G696" s="91"/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</row>
    <row r="697" spans="1:26" ht="12.75" customHeight="1" x14ac:dyDescent="0.2">
      <c r="A697" s="91"/>
      <c r="B697" s="91"/>
      <c r="C697" s="91"/>
      <c r="D697" s="91"/>
      <c r="E697" s="91"/>
      <c r="F697" s="91"/>
      <c r="G697" s="91"/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</row>
    <row r="698" spans="1:26" ht="12.75" customHeight="1" x14ac:dyDescent="0.2">
      <c r="A698" s="91"/>
      <c r="B698" s="91"/>
      <c r="C698" s="91"/>
      <c r="D698" s="91"/>
      <c r="E698" s="91"/>
      <c r="F698" s="91"/>
      <c r="G698" s="91"/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</row>
    <row r="699" spans="1:26" ht="12.75" customHeight="1" x14ac:dyDescent="0.2">
      <c r="A699" s="91"/>
      <c r="B699" s="91"/>
      <c r="C699" s="91"/>
      <c r="D699" s="91"/>
      <c r="E699" s="91"/>
      <c r="F699" s="91"/>
      <c r="G699" s="91"/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</row>
    <row r="700" spans="1:26" ht="12.75" customHeight="1" x14ac:dyDescent="0.2">
      <c r="A700" s="91"/>
      <c r="B700" s="91"/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</row>
    <row r="701" spans="1:26" ht="12.75" customHeight="1" x14ac:dyDescent="0.2">
      <c r="A701" s="91"/>
      <c r="B701" s="91"/>
      <c r="C701" s="91"/>
      <c r="D701" s="91"/>
      <c r="E701" s="91"/>
      <c r="F701" s="91"/>
      <c r="G701" s="91"/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</row>
    <row r="702" spans="1:26" ht="12.75" customHeight="1" x14ac:dyDescent="0.2">
      <c r="A702" s="91"/>
      <c r="B702" s="91"/>
      <c r="C702" s="91"/>
      <c r="D702" s="91"/>
      <c r="E702" s="91"/>
      <c r="F702" s="91"/>
      <c r="G702" s="91"/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</row>
    <row r="703" spans="1:26" ht="12.75" customHeight="1" x14ac:dyDescent="0.2">
      <c r="A703" s="91"/>
      <c r="B703" s="91"/>
      <c r="C703" s="91"/>
      <c r="D703" s="91"/>
      <c r="E703" s="91"/>
      <c r="F703" s="91"/>
      <c r="G703" s="91"/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</row>
    <row r="704" spans="1:26" ht="12.75" customHeight="1" x14ac:dyDescent="0.2">
      <c r="A704" s="91"/>
      <c r="B704" s="91"/>
      <c r="C704" s="91"/>
      <c r="D704" s="91"/>
      <c r="E704" s="91"/>
      <c r="F704" s="91"/>
      <c r="G704" s="91"/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</row>
    <row r="705" spans="1:26" ht="12.75" customHeight="1" x14ac:dyDescent="0.2">
      <c r="A705" s="91"/>
      <c r="B705" s="91"/>
      <c r="C705" s="91"/>
      <c r="D705" s="91"/>
      <c r="E705" s="91"/>
      <c r="F705" s="91"/>
      <c r="G705" s="91"/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</row>
    <row r="706" spans="1:26" ht="12.75" customHeight="1" x14ac:dyDescent="0.2">
      <c r="A706" s="91"/>
      <c r="B706" s="91"/>
      <c r="C706" s="91"/>
      <c r="D706" s="91"/>
      <c r="E706" s="91"/>
      <c r="F706" s="91"/>
      <c r="G706" s="91"/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</row>
    <row r="707" spans="1:26" ht="12.75" customHeight="1" x14ac:dyDescent="0.2">
      <c r="A707" s="91"/>
      <c r="B707" s="91"/>
      <c r="C707" s="91"/>
      <c r="D707" s="91"/>
      <c r="E707" s="91"/>
      <c r="F707" s="91"/>
      <c r="G707" s="91"/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</row>
    <row r="708" spans="1:26" ht="12.75" customHeight="1" x14ac:dyDescent="0.2">
      <c r="A708" s="91"/>
      <c r="B708" s="91"/>
      <c r="C708" s="91"/>
      <c r="D708" s="91"/>
      <c r="E708" s="91"/>
      <c r="F708" s="91"/>
      <c r="G708" s="91"/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</row>
    <row r="709" spans="1:26" ht="12.75" customHeight="1" x14ac:dyDescent="0.2">
      <c r="A709" s="91"/>
      <c r="B709" s="91"/>
      <c r="C709" s="91"/>
      <c r="D709" s="91"/>
      <c r="E709" s="91"/>
      <c r="F709" s="91"/>
      <c r="G709" s="91"/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</row>
    <row r="710" spans="1:26" ht="12.75" customHeight="1" x14ac:dyDescent="0.2">
      <c r="A710" s="91"/>
      <c r="B710" s="91"/>
      <c r="C710" s="91"/>
      <c r="D710" s="91"/>
      <c r="E710" s="91"/>
      <c r="F710" s="91"/>
      <c r="G710" s="91"/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</row>
    <row r="711" spans="1:26" ht="12.75" customHeight="1" x14ac:dyDescent="0.2">
      <c r="A711" s="91"/>
      <c r="B711" s="91"/>
      <c r="C711" s="91"/>
      <c r="D711" s="91"/>
      <c r="E711" s="91"/>
      <c r="F711" s="91"/>
      <c r="G711" s="91"/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</row>
    <row r="712" spans="1:26" ht="12.75" customHeight="1" x14ac:dyDescent="0.2">
      <c r="A712" s="91"/>
      <c r="B712" s="91"/>
      <c r="C712" s="91"/>
      <c r="D712" s="91"/>
      <c r="E712" s="91"/>
      <c r="F712" s="91"/>
      <c r="G712" s="91"/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</row>
    <row r="713" spans="1:26" ht="12.75" customHeight="1" x14ac:dyDescent="0.2">
      <c r="A713" s="91"/>
      <c r="B713" s="91"/>
      <c r="C713" s="91"/>
      <c r="D713" s="91"/>
      <c r="E713" s="91"/>
      <c r="F713" s="91"/>
      <c r="G713" s="91"/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</row>
    <row r="714" spans="1:26" ht="12.75" customHeight="1" x14ac:dyDescent="0.2">
      <c r="A714" s="91"/>
      <c r="B714" s="91"/>
      <c r="C714" s="91"/>
      <c r="D714" s="91"/>
      <c r="E714" s="91"/>
      <c r="F714" s="91"/>
      <c r="G714" s="91"/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</row>
    <row r="715" spans="1:26" ht="12.75" customHeight="1" x14ac:dyDescent="0.2">
      <c r="A715" s="91"/>
      <c r="B715" s="91"/>
      <c r="C715" s="91"/>
      <c r="D715" s="91"/>
      <c r="E715" s="91"/>
      <c r="F715" s="91"/>
      <c r="G715" s="91"/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</row>
    <row r="716" spans="1:26" ht="12.75" customHeight="1" x14ac:dyDescent="0.2">
      <c r="A716" s="91"/>
      <c r="B716" s="91"/>
      <c r="C716" s="91"/>
      <c r="D716" s="91"/>
      <c r="E716" s="91"/>
      <c r="F716" s="91"/>
      <c r="G716" s="91"/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</row>
    <row r="717" spans="1:26" ht="12.75" customHeight="1" x14ac:dyDescent="0.2">
      <c r="A717" s="91"/>
      <c r="B717" s="91"/>
      <c r="C717" s="91"/>
      <c r="D717" s="91"/>
      <c r="E717" s="91"/>
      <c r="F717" s="91"/>
      <c r="G717" s="91"/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</row>
    <row r="718" spans="1:26" ht="12.75" customHeight="1" x14ac:dyDescent="0.2">
      <c r="A718" s="91"/>
      <c r="B718" s="91"/>
      <c r="C718" s="91"/>
      <c r="D718" s="91"/>
      <c r="E718" s="91"/>
      <c r="F718" s="91"/>
      <c r="G718" s="91"/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</row>
    <row r="719" spans="1:26" ht="12.75" customHeight="1" x14ac:dyDescent="0.2">
      <c r="A719" s="91"/>
      <c r="B719" s="91"/>
      <c r="C719" s="91"/>
      <c r="D719" s="91"/>
      <c r="E719" s="91"/>
      <c r="F719" s="91"/>
      <c r="G719" s="91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</row>
    <row r="720" spans="1:26" ht="12.75" customHeight="1" x14ac:dyDescent="0.2">
      <c r="A720" s="91"/>
      <c r="B720" s="91"/>
      <c r="C720" s="91"/>
      <c r="D720" s="91"/>
      <c r="E720" s="91"/>
      <c r="F720" s="91"/>
      <c r="G720" s="91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</row>
    <row r="721" spans="1:26" ht="12.75" customHeight="1" x14ac:dyDescent="0.2">
      <c r="A721" s="91"/>
      <c r="B721" s="91"/>
      <c r="C721" s="91"/>
      <c r="D721" s="91"/>
      <c r="E721" s="91"/>
      <c r="F721" s="91"/>
      <c r="G721" s="91"/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</row>
    <row r="722" spans="1:26" ht="12.75" customHeight="1" x14ac:dyDescent="0.2">
      <c r="A722" s="91"/>
      <c r="B722" s="91"/>
      <c r="C722" s="91"/>
      <c r="D722" s="91"/>
      <c r="E722" s="91"/>
      <c r="F722" s="91"/>
      <c r="G722" s="91"/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</row>
    <row r="723" spans="1:26" ht="12.75" customHeight="1" x14ac:dyDescent="0.2">
      <c r="A723" s="91"/>
      <c r="B723" s="91"/>
      <c r="C723" s="91"/>
      <c r="D723" s="91"/>
      <c r="E723" s="91"/>
      <c r="F723" s="91"/>
      <c r="G723" s="91"/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</row>
    <row r="724" spans="1:26" ht="12.75" customHeight="1" x14ac:dyDescent="0.2">
      <c r="A724" s="91"/>
      <c r="B724" s="91"/>
      <c r="C724" s="91"/>
      <c r="D724" s="91"/>
      <c r="E724" s="91"/>
      <c r="F724" s="91"/>
      <c r="G724" s="91"/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</row>
    <row r="725" spans="1:26" ht="12.75" customHeight="1" x14ac:dyDescent="0.2">
      <c r="A725" s="91"/>
      <c r="B725" s="91"/>
      <c r="C725" s="91"/>
      <c r="D725" s="91"/>
      <c r="E725" s="91"/>
      <c r="F725" s="91"/>
      <c r="G725" s="91"/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</row>
    <row r="726" spans="1:26" ht="12.75" customHeight="1" x14ac:dyDescent="0.2">
      <c r="A726" s="91"/>
      <c r="B726" s="91"/>
      <c r="C726" s="91"/>
      <c r="D726" s="91"/>
      <c r="E726" s="91"/>
      <c r="F726" s="91"/>
      <c r="G726" s="91"/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</row>
    <row r="727" spans="1:26" ht="12.75" customHeight="1" x14ac:dyDescent="0.2">
      <c r="A727" s="91"/>
      <c r="B727" s="91"/>
      <c r="C727" s="91"/>
      <c r="D727" s="91"/>
      <c r="E727" s="91"/>
      <c r="F727" s="91"/>
      <c r="G727" s="91"/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</row>
    <row r="728" spans="1:26" ht="12.75" customHeight="1" x14ac:dyDescent="0.2">
      <c r="A728" s="91"/>
      <c r="B728" s="91"/>
      <c r="C728" s="91"/>
      <c r="D728" s="91"/>
      <c r="E728" s="91"/>
      <c r="F728" s="91"/>
      <c r="G728" s="91"/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</row>
    <row r="729" spans="1:26" ht="12.75" customHeight="1" x14ac:dyDescent="0.2">
      <c r="A729" s="91"/>
      <c r="B729" s="91"/>
      <c r="C729" s="91"/>
      <c r="D729" s="91"/>
      <c r="E729" s="91"/>
      <c r="F729" s="91"/>
      <c r="G729" s="91"/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</row>
    <row r="730" spans="1:26" ht="12.75" customHeight="1" x14ac:dyDescent="0.2">
      <c r="A730" s="91"/>
      <c r="B730" s="91"/>
      <c r="C730" s="91"/>
      <c r="D730" s="91"/>
      <c r="E730" s="91"/>
      <c r="F730" s="91"/>
      <c r="G730" s="91"/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</row>
    <row r="731" spans="1:26" ht="12.75" customHeight="1" x14ac:dyDescent="0.2">
      <c r="A731" s="91"/>
      <c r="B731" s="91"/>
      <c r="C731" s="91"/>
      <c r="D731" s="91"/>
      <c r="E731" s="91"/>
      <c r="F731" s="91"/>
      <c r="G731" s="91"/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</row>
    <row r="732" spans="1:26" ht="12.75" customHeight="1" x14ac:dyDescent="0.2">
      <c r="A732" s="91"/>
      <c r="B732" s="91"/>
      <c r="C732" s="91"/>
      <c r="D732" s="91"/>
      <c r="E732" s="91"/>
      <c r="F732" s="91"/>
      <c r="G732" s="91"/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</row>
    <row r="733" spans="1:26" ht="12.75" customHeight="1" x14ac:dyDescent="0.2">
      <c r="A733" s="91"/>
      <c r="B733" s="91"/>
      <c r="C733" s="91"/>
      <c r="D733" s="91"/>
      <c r="E733" s="91"/>
      <c r="F733" s="91"/>
      <c r="G733" s="91"/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</row>
    <row r="734" spans="1:26" ht="12.75" customHeight="1" x14ac:dyDescent="0.2">
      <c r="A734" s="91"/>
      <c r="B734" s="91"/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</row>
    <row r="735" spans="1:26" ht="12.75" customHeight="1" x14ac:dyDescent="0.2">
      <c r="A735" s="91"/>
      <c r="B735" s="91"/>
      <c r="C735" s="91"/>
      <c r="D735" s="91"/>
      <c r="E735" s="91"/>
      <c r="F735" s="91"/>
      <c r="G735" s="91"/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</row>
    <row r="736" spans="1:26" ht="12.75" customHeight="1" x14ac:dyDescent="0.2">
      <c r="A736" s="91"/>
      <c r="B736" s="91"/>
      <c r="C736" s="91"/>
      <c r="D736" s="91"/>
      <c r="E736" s="91"/>
      <c r="F736" s="91"/>
      <c r="G736" s="91"/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</row>
    <row r="737" spans="1:26" ht="12.75" customHeight="1" x14ac:dyDescent="0.2">
      <c r="A737" s="91"/>
      <c r="B737" s="91"/>
      <c r="C737" s="91"/>
      <c r="D737" s="91"/>
      <c r="E737" s="91"/>
      <c r="F737" s="91"/>
      <c r="G737" s="91"/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</row>
    <row r="738" spans="1:26" ht="12.75" customHeight="1" x14ac:dyDescent="0.2">
      <c r="A738" s="91"/>
      <c r="B738" s="91"/>
      <c r="C738" s="91"/>
      <c r="D738" s="91"/>
      <c r="E738" s="91"/>
      <c r="F738" s="91"/>
      <c r="G738" s="91"/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</row>
    <row r="739" spans="1:26" ht="12.75" customHeight="1" x14ac:dyDescent="0.2">
      <c r="A739" s="91"/>
      <c r="B739" s="91"/>
      <c r="C739" s="91"/>
      <c r="D739" s="91"/>
      <c r="E739" s="91"/>
      <c r="F739" s="91"/>
      <c r="G739" s="91"/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</row>
    <row r="740" spans="1:26" ht="12.75" customHeight="1" x14ac:dyDescent="0.2">
      <c r="A740" s="91"/>
      <c r="B740" s="91"/>
      <c r="C740" s="91"/>
      <c r="D740" s="91"/>
      <c r="E740" s="91"/>
      <c r="F740" s="91"/>
      <c r="G740" s="91"/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</row>
    <row r="741" spans="1:26" ht="12.75" customHeight="1" x14ac:dyDescent="0.2">
      <c r="A741" s="91"/>
      <c r="B741" s="91"/>
      <c r="C741" s="91"/>
      <c r="D741" s="91"/>
      <c r="E741" s="91"/>
      <c r="F741" s="91"/>
      <c r="G741" s="91"/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</row>
    <row r="742" spans="1:26" ht="12.75" customHeight="1" x14ac:dyDescent="0.2">
      <c r="A742" s="91"/>
      <c r="B742" s="91"/>
      <c r="C742" s="91"/>
      <c r="D742" s="91"/>
      <c r="E742" s="91"/>
      <c r="F742" s="91"/>
      <c r="G742" s="91"/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</row>
    <row r="743" spans="1:26" ht="12.75" customHeight="1" x14ac:dyDescent="0.2">
      <c r="A743" s="91"/>
      <c r="B743" s="91"/>
      <c r="C743" s="91"/>
      <c r="D743" s="91"/>
      <c r="E743" s="91"/>
      <c r="F743" s="91"/>
      <c r="G743" s="91"/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</row>
    <row r="744" spans="1:26" ht="12.75" customHeight="1" x14ac:dyDescent="0.2">
      <c r="A744" s="91"/>
      <c r="B744" s="91"/>
      <c r="C744" s="91"/>
      <c r="D744" s="91"/>
      <c r="E744" s="91"/>
      <c r="F744" s="91"/>
      <c r="G744" s="91"/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</row>
    <row r="745" spans="1:26" ht="12.75" customHeight="1" x14ac:dyDescent="0.2">
      <c r="A745" s="91"/>
      <c r="B745" s="91"/>
      <c r="C745" s="91"/>
      <c r="D745" s="91"/>
      <c r="E745" s="91"/>
      <c r="F745" s="91"/>
      <c r="G745" s="91"/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</row>
    <row r="746" spans="1:26" ht="12.75" customHeight="1" x14ac:dyDescent="0.2">
      <c r="A746" s="91"/>
      <c r="B746" s="91"/>
      <c r="C746" s="91"/>
      <c r="D746" s="91"/>
      <c r="E746" s="91"/>
      <c r="F746" s="91"/>
      <c r="G746" s="91"/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</row>
    <row r="747" spans="1:26" ht="12.75" customHeight="1" x14ac:dyDescent="0.2">
      <c r="A747" s="91"/>
      <c r="B747" s="91"/>
      <c r="C747" s="91"/>
      <c r="D747" s="91"/>
      <c r="E747" s="91"/>
      <c r="F747" s="91"/>
      <c r="G747" s="91"/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</row>
    <row r="748" spans="1:26" ht="12.75" customHeight="1" x14ac:dyDescent="0.2">
      <c r="A748" s="91"/>
      <c r="B748" s="91"/>
      <c r="C748" s="91"/>
      <c r="D748" s="91"/>
      <c r="E748" s="91"/>
      <c r="F748" s="91"/>
      <c r="G748" s="91"/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</row>
    <row r="749" spans="1:26" ht="12.75" customHeight="1" x14ac:dyDescent="0.2">
      <c r="A749" s="91"/>
      <c r="B749" s="91"/>
      <c r="C749" s="91"/>
      <c r="D749" s="91"/>
      <c r="E749" s="91"/>
      <c r="F749" s="91"/>
      <c r="G749" s="91"/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</row>
    <row r="750" spans="1:26" ht="12.75" customHeight="1" x14ac:dyDescent="0.2">
      <c r="A750" s="91"/>
      <c r="B750" s="91"/>
      <c r="C750" s="91"/>
      <c r="D750" s="91"/>
      <c r="E750" s="91"/>
      <c r="F750" s="91"/>
      <c r="G750" s="91"/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</row>
    <row r="751" spans="1:26" ht="12.75" customHeight="1" x14ac:dyDescent="0.2">
      <c r="A751" s="91"/>
      <c r="B751" s="91"/>
      <c r="C751" s="91"/>
      <c r="D751" s="91"/>
      <c r="E751" s="91"/>
      <c r="F751" s="91"/>
      <c r="G751" s="91"/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</row>
    <row r="752" spans="1:26" ht="12.75" customHeight="1" x14ac:dyDescent="0.2">
      <c r="A752" s="91"/>
      <c r="B752" s="91"/>
      <c r="C752" s="91"/>
      <c r="D752" s="91"/>
      <c r="E752" s="91"/>
      <c r="F752" s="91"/>
      <c r="G752" s="91"/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</row>
    <row r="753" spans="1:26" ht="12.75" customHeight="1" x14ac:dyDescent="0.2">
      <c r="A753" s="91"/>
      <c r="B753" s="91"/>
      <c r="C753" s="91"/>
      <c r="D753" s="91"/>
      <c r="E753" s="91"/>
      <c r="F753" s="91"/>
      <c r="G753" s="91"/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</row>
    <row r="754" spans="1:26" ht="12.75" customHeight="1" x14ac:dyDescent="0.2">
      <c r="A754" s="91"/>
      <c r="B754" s="91"/>
      <c r="C754" s="91"/>
      <c r="D754" s="91"/>
      <c r="E754" s="91"/>
      <c r="F754" s="91"/>
      <c r="G754" s="91"/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</row>
    <row r="755" spans="1:26" ht="12.75" customHeight="1" x14ac:dyDescent="0.2">
      <c r="A755" s="91"/>
      <c r="B755" s="91"/>
      <c r="C755" s="91"/>
      <c r="D755" s="91"/>
      <c r="E755" s="91"/>
      <c r="F755" s="91"/>
      <c r="G755" s="91"/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</row>
    <row r="756" spans="1:26" ht="12.75" customHeight="1" x14ac:dyDescent="0.2">
      <c r="A756" s="91"/>
      <c r="B756" s="91"/>
      <c r="C756" s="91"/>
      <c r="D756" s="91"/>
      <c r="E756" s="91"/>
      <c r="F756" s="91"/>
      <c r="G756" s="91"/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</row>
    <row r="757" spans="1:26" ht="12.75" customHeight="1" x14ac:dyDescent="0.2">
      <c r="A757" s="91"/>
      <c r="B757" s="91"/>
      <c r="C757" s="91"/>
      <c r="D757" s="91"/>
      <c r="E757" s="91"/>
      <c r="F757" s="91"/>
      <c r="G757" s="91"/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</row>
    <row r="758" spans="1:26" ht="12.75" customHeight="1" x14ac:dyDescent="0.2">
      <c r="A758" s="91"/>
      <c r="B758" s="91"/>
      <c r="C758" s="91"/>
      <c r="D758" s="91"/>
      <c r="E758" s="91"/>
      <c r="F758" s="91"/>
      <c r="G758" s="91"/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</row>
    <row r="759" spans="1:26" ht="12.75" customHeight="1" x14ac:dyDescent="0.2">
      <c r="A759" s="91"/>
      <c r="B759" s="91"/>
      <c r="C759" s="91"/>
      <c r="D759" s="91"/>
      <c r="E759" s="91"/>
      <c r="F759" s="91"/>
      <c r="G759" s="91"/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</row>
    <row r="760" spans="1:26" ht="12.75" customHeight="1" x14ac:dyDescent="0.2">
      <c r="A760" s="91"/>
      <c r="B760" s="91"/>
      <c r="C760" s="91"/>
      <c r="D760" s="91"/>
      <c r="E760" s="91"/>
      <c r="F760" s="91"/>
      <c r="G760" s="91"/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</row>
    <row r="761" spans="1:26" ht="12.75" customHeight="1" x14ac:dyDescent="0.2">
      <c r="A761" s="91"/>
      <c r="B761" s="91"/>
      <c r="C761" s="91"/>
      <c r="D761" s="91"/>
      <c r="E761" s="91"/>
      <c r="F761" s="91"/>
      <c r="G761" s="91"/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</row>
    <row r="762" spans="1:26" ht="12.75" customHeight="1" x14ac:dyDescent="0.2">
      <c r="A762" s="91"/>
      <c r="B762" s="91"/>
      <c r="C762" s="91"/>
      <c r="D762" s="91"/>
      <c r="E762" s="91"/>
      <c r="F762" s="91"/>
      <c r="G762" s="91"/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</row>
    <row r="763" spans="1:26" ht="12.75" customHeight="1" x14ac:dyDescent="0.2">
      <c r="A763" s="91"/>
      <c r="B763" s="91"/>
      <c r="C763" s="91"/>
      <c r="D763" s="91"/>
      <c r="E763" s="91"/>
      <c r="F763" s="91"/>
      <c r="G763" s="91"/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</row>
    <row r="764" spans="1:26" ht="12.75" customHeight="1" x14ac:dyDescent="0.2">
      <c r="A764" s="91"/>
      <c r="B764" s="91"/>
      <c r="C764" s="91"/>
      <c r="D764" s="91"/>
      <c r="E764" s="91"/>
      <c r="F764" s="91"/>
      <c r="G764" s="91"/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</row>
    <row r="765" spans="1:26" ht="12.75" customHeight="1" x14ac:dyDescent="0.2">
      <c r="A765" s="91"/>
      <c r="B765" s="91"/>
      <c r="C765" s="91"/>
      <c r="D765" s="91"/>
      <c r="E765" s="91"/>
      <c r="F765" s="91"/>
      <c r="G765" s="91"/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</row>
    <row r="766" spans="1:26" ht="12.75" customHeight="1" x14ac:dyDescent="0.2">
      <c r="A766" s="91"/>
      <c r="B766" s="91"/>
      <c r="C766" s="91"/>
      <c r="D766" s="91"/>
      <c r="E766" s="91"/>
      <c r="F766" s="91"/>
      <c r="G766" s="91"/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</row>
    <row r="767" spans="1:26" ht="12.75" customHeight="1" x14ac:dyDescent="0.2">
      <c r="A767" s="91"/>
      <c r="B767" s="91"/>
      <c r="C767" s="91"/>
      <c r="D767" s="91"/>
      <c r="E767" s="91"/>
      <c r="F767" s="91"/>
      <c r="G767" s="91"/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</row>
    <row r="768" spans="1:26" ht="12.75" customHeight="1" x14ac:dyDescent="0.2">
      <c r="A768" s="91"/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</row>
    <row r="769" spans="1:26" ht="12.75" customHeight="1" x14ac:dyDescent="0.2">
      <c r="A769" s="91"/>
      <c r="B769" s="91"/>
      <c r="C769" s="91"/>
      <c r="D769" s="91"/>
      <c r="E769" s="91"/>
      <c r="F769" s="91"/>
      <c r="G769" s="91"/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</row>
    <row r="770" spans="1:26" ht="12.75" customHeight="1" x14ac:dyDescent="0.2">
      <c r="A770" s="91"/>
      <c r="B770" s="91"/>
      <c r="C770" s="91"/>
      <c r="D770" s="91"/>
      <c r="E770" s="91"/>
      <c r="F770" s="91"/>
      <c r="G770" s="91"/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</row>
    <row r="771" spans="1:26" ht="12.75" customHeight="1" x14ac:dyDescent="0.2">
      <c r="A771" s="91"/>
      <c r="B771" s="91"/>
      <c r="C771" s="91"/>
      <c r="D771" s="91"/>
      <c r="E771" s="91"/>
      <c r="F771" s="91"/>
      <c r="G771" s="91"/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</row>
    <row r="772" spans="1:26" ht="12.75" customHeight="1" x14ac:dyDescent="0.2">
      <c r="A772" s="91"/>
      <c r="B772" s="91"/>
      <c r="C772" s="91"/>
      <c r="D772" s="91"/>
      <c r="E772" s="91"/>
      <c r="F772" s="91"/>
      <c r="G772" s="91"/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</row>
    <row r="773" spans="1:26" ht="12.75" customHeight="1" x14ac:dyDescent="0.2">
      <c r="A773" s="91"/>
      <c r="B773" s="91"/>
      <c r="C773" s="91"/>
      <c r="D773" s="91"/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</row>
    <row r="774" spans="1:26" ht="12.75" customHeight="1" x14ac:dyDescent="0.2">
      <c r="A774" s="91"/>
      <c r="B774" s="91"/>
      <c r="C774" s="91"/>
      <c r="D774" s="91"/>
      <c r="E774" s="91"/>
      <c r="F774" s="91"/>
      <c r="G774" s="91"/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</row>
    <row r="775" spans="1:26" ht="12.75" customHeight="1" x14ac:dyDescent="0.2">
      <c r="A775" s="91"/>
      <c r="B775" s="91"/>
      <c r="C775" s="91"/>
      <c r="D775" s="91"/>
      <c r="E775" s="91"/>
      <c r="F775" s="91"/>
      <c r="G775" s="91"/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</row>
    <row r="776" spans="1:26" ht="12.75" customHeight="1" x14ac:dyDescent="0.2">
      <c r="A776" s="91"/>
      <c r="B776" s="91"/>
      <c r="C776" s="91"/>
      <c r="D776" s="91"/>
      <c r="E776" s="91"/>
      <c r="F776" s="91"/>
      <c r="G776" s="91"/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</row>
    <row r="777" spans="1:26" ht="12.75" customHeight="1" x14ac:dyDescent="0.2">
      <c r="A777" s="91"/>
      <c r="B777" s="91"/>
      <c r="C777" s="91"/>
      <c r="D777" s="91"/>
      <c r="E777" s="91"/>
      <c r="F777" s="91"/>
      <c r="G777" s="91"/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</row>
    <row r="778" spans="1:26" ht="12.75" customHeight="1" x14ac:dyDescent="0.2">
      <c r="A778" s="91"/>
      <c r="B778" s="91"/>
      <c r="C778" s="91"/>
      <c r="D778" s="91"/>
      <c r="E778" s="91"/>
      <c r="F778" s="91"/>
      <c r="G778" s="91"/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</row>
    <row r="779" spans="1:26" ht="12.75" customHeight="1" x14ac:dyDescent="0.2">
      <c r="A779" s="91"/>
      <c r="B779" s="91"/>
      <c r="C779" s="91"/>
      <c r="D779" s="91"/>
      <c r="E779" s="91"/>
      <c r="F779" s="91"/>
      <c r="G779" s="91"/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</row>
    <row r="780" spans="1:26" ht="12.75" customHeight="1" x14ac:dyDescent="0.2">
      <c r="A780" s="91"/>
      <c r="B780" s="91"/>
      <c r="C780" s="91"/>
      <c r="D780" s="91"/>
      <c r="E780" s="91"/>
      <c r="F780" s="91"/>
      <c r="G780" s="91"/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</row>
    <row r="781" spans="1:26" ht="12.75" customHeight="1" x14ac:dyDescent="0.2">
      <c r="A781" s="91"/>
      <c r="B781" s="91"/>
      <c r="C781" s="91"/>
      <c r="D781" s="91"/>
      <c r="E781" s="91"/>
      <c r="F781" s="91"/>
      <c r="G781" s="91"/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</row>
    <row r="782" spans="1:26" ht="12.75" customHeight="1" x14ac:dyDescent="0.2">
      <c r="A782" s="91"/>
      <c r="B782" s="91"/>
      <c r="C782" s="91"/>
      <c r="D782" s="91"/>
      <c r="E782" s="91"/>
      <c r="F782" s="91"/>
      <c r="G782" s="91"/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</row>
    <row r="783" spans="1:26" ht="12.75" customHeight="1" x14ac:dyDescent="0.2">
      <c r="A783" s="91"/>
      <c r="B783" s="91"/>
      <c r="C783" s="91"/>
      <c r="D783" s="91"/>
      <c r="E783" s="91"/>
      <c r="F783" s="91"/>
      <c r="G783" s="91"/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</row>
    <row r="784" spans="1:26" ht="12.75" customHeight="1" x14ac:dyDescent="0.2">
      <c r="A784" s="91"/>
      <c r="B784" s="91"/>
      <c r="C784" s="91"/>
      <c r="D784" s="91"/>
      <c r="E784" s="91"/>
      <c r="F784" s="91"/>
      <c r="G784" s="91"/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</row>
    <row r="785" spans="1:26" ht="12.75" customHeight="1" x14ac:dyDescent="0.2">
      <c r="A785" s="91"/>
      <c r="B785" s="91"/>
      <c r="C785" s="91"/>
      <c r="D785" s="91"/>
      <c r="E785" s="91"/>
      <c r="F785" s="91"/>
      <c r="G785" s="91"/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</row>
    <row r="786" spans="1:26" ht="12.75" customHeight="1" x14ac:dyDescent="0.2">
      <c r="A786" s="91"/>
      <c r="B786" s="91"/>
      <c r="C786" s="91"/>
      <c r="D786" s="91"/>
      <c r="E786" s="91"/>
      <c r="F786" s="91"/>
      <c r="G786" s="91"/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</row>
    <row r="787" spans="1:26" ht="12.75" customHeight="1" x14ac:dyDescent="0.2">
      <c r="A787" s="91"/>
      <c r="B787" s="91"/>
      <c r="C787" s="91"/>
      <c r="D787" s="91"/>
      <c r="E787" s="91"/>
      <c r="F787" s="91"/>
      <c r="G787" s="91"/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</row>
    <row r="788" spans="1:26" ht="12.75" customHeight="1" x14ac:dyDescent="0.2">
      <c r="A788" s="91"/>
      <c r="B788" s="91"/>
      <c r="C788" s="91"/>
      <c r="D788" s="91"/>
      <c r="E788" s="91"/>
      <c r="F788" s="91"/>
      <c r="G788" s="91"/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</row>
    <row r="789" spans="1:26" ht="12.75" customHeight="1" x14ac:dyDescent="0.2">
      <c r="A789" s="91"/>
      <c r="B789" s="91"/>
      <c r="C789" s="91"/>
      <c r="D789" s="91"/>
      <c r="E789" s="91"/>
      <c r="F789" s="91"/>
      <c r="G789" s="91"/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</row>
    <row r="790" spans="1:26" ht="12.75" customHeight="1" x14ac:dyDescent="0.2">
      <c r="A790" s="91"/>
      <c r="B790" s="91"/>
      <c r="C790" s="91"/>
      <c r="D790" s="91"/>
      <c r="E790" s="91"/>
      <c r="F790" s="91"/>
      <c r="G790" s="91"/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</row>
    <row r="791" spans="1:26" ht="12.75" customHeight="1" x14ac:dyDescent="0.2">
      <c r="A791" s="91"/>
      <c r="B791" s="91"/>
      <c r="C791" s="91"/>
      <c r="D791" s="91"/>
      <c r="E791" s="91"/>
      <c r="F791" s="91"/>
      <c r="G791" s="91"/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</row>
    <row r="792" spans="1:26" ht="12.75" customHeight="1" x14ac:dyDescent="0.2">
      <c r="A792" s="91"/>
      <c r="B792" s="91"/>
      <c r="C792" s="91"/>
      <c r="D792" s="91"/>
      <c r="E792" s="91"/>
      <c r="F792" s="91"/>
      <c r="G792" s="91"/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</row>
    <row r="793" spans="1:26" ht="12.75" customHeight="1" x14ac:dyDescent="0.2">
      <c r="A793" s="91"/>
      <c r="B793" s="91"/>
      <c r="C793" s="91"/>
      <c r="D793" s="91"/>
      <c r="E793" s="91"/>
      <c r="F793" s="91"/>
      <c r="G793" s="91"/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</row>
    <row r="794" spans="1:26" ht="12.75" customHeight="1" x14ac:dyDescent="0.2">
      <c r="A794" s="91"/>
      <c r="B794" s="91"/>
      <c r="C794" s="91"/>
      <c r="D794" s="91"/>
      <c r="E794" s="91"/>
      <c r="F794" s="91"/>
      <c r="G794" s="91"/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</row>
    <row r="795" spans="1:26" ht="12.75" customHeight="1" x14ac:dyDescent="0.2">
      <c r="A795" s="91"/>
      <c r="B795" s="91"/>
      <c r="C795" s="91"/>
      <c r="D795" s="91"/>
      <c r="E795" s="91"/>
      <c r="F795" s="91"/>
      <c r="G795" s="91"/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</row>
    <row r="796" spans="1:26" ht="12.75" customHeight="1" x14ac:dyDescent="0.2">
      <c r="A796" s="91"/>
      <c r="B796" s="91"/>
      <c r="C796" s="91"/>
      <c r="D796" s="91"/>
      <c r="E796" s="91"/>
      <c r="F796" s="91"/>
      <c r="G796" s="91"/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</row>
    <row r="797" spans="1:26" ht="12.75" customHeight="1" x14ac:dyDescent="0.2">
      <c r="A797" s="91"/>
      <c r="B797" s="91"/>
      <c r="C797" s="91"/>
      <c r="D797" s="91"/>
      <c r="E797" s="91"/>
      <c r="F797" s="91"/>
      <c r="G797" s="91"/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</row>
    <row r="798" spans="1:26" ht="12.75" customHeight="1" x14ac:dyDescent="0.2">
      <c r="A798" s="91"/>
      <c r="B798" s="91"/>
      <c r="C798" s="91"/>
      <c r="D798" s="91"/>
      <c r="E798" s="91"/>
      <c r="F798" s="91"/>
      <c r="G798" s="91"/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</row>
    <row r="799" spans="1:26" ht="12.75" customHeight="1" x14ac:dyDescent="0.2">
      <c r="A799" s="91"/>
      <c r="B799" s="91"/>
      <c r="C799" s="91"/>
      <c r="D799" s="91"/>
      <c r="E799" s="91"/>
      <c r="F799" s="91"/>
      <c r="G799" s="91"/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</row>
    <row r="800" spans="1:26" ht="12.75" customHeight="1" x14ac:dyDescent="0.2">
      <c r="A800" s="91"/>
      <c r="B800" s="91"/>
      <c r="C800" s="91"/>
      <c r="D800" s="91"/>
      <c r="E800" s="91"/>
      <c r="F800" s="91"/>
      <c r="G800" s="91"/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</row>
    <row r="801" spans="1:26" ht="12.75" customHeight="1" x14ac:dyDescent="0.2">
      <c r="A801" s="91"/>
      <c r="B801" s="91"/>
      <c r="C801" s="91"/>
      <c r="D801" s="91"/>
      <c r="E801" s="91"/>
      <c r="F801" s="91"/>
      <c r="G801" s="91"/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</row>
    <row r="802" spans="1:26" ht="12.75" customHeight="1" x14ac:dyDescent="0.2">
      <c r="A802" s="91"/>
      <c r="B802" s="91"/>
      <c r="C802" s="91"/>
      <c r="D802" s="91"/>
      <c r="E802" s="91"/>
      <c r="F802" s="91"/>
      <c r="G802" s="91"/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</row>
    <row r="803" spans="1:26" ht="12.75" customHeight="1" x14ac:dyDescent="0.2">
      <c r="A803" s="91"/>
      <c r="B803" s="91"/>
      <c r="C803" s="91"/>
      <c r="D803" s="91"/>
      <c r="E803" s="91"/>
      <c r="F803" s="91"/>
      <c r="G803" s="91"/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</row>
    <row r="804" spans="1:26" ht="12.75" customHeight="1" x14ac:dyDescent="0.2">
      <c r="A804" s="91"/>
      <c r="B804" s="91"/>
      <c r="C804" s="91"/>
      <c r="D804" s="91"/>
      <c r="E804" s="91"/>
      <c r="F804" s="91"/>
      <c r="G804" s="91"/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</row>
    <row r="805" spans="1:26" ht="12.75" customHeight="1" x14ac:dyDescent="0.2">
      <c r="A805" s="91"/>
      <c r="B805" s="91"/>
      <c r="C805" s="91"/>
      <c r="D805" s="91"/>
      <c r="E805" s="91"/>
      <c r="F805" s="91"/>
      <c r="G805" s="91"/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</row>
    <row r="806" spans="1:26" ht="12.75" customHeight="1" x14ac:dyDescent="0.2">
      <c r="A806" s="91"/>
      <c r="B806" s="91"/>
      <c r="C806" s="91"/>
      <c r="D806" s="91"/>
      <c r="E806" s="91"/>
      <c r="F806" s="91"/>
      <c r="G806" s="91"/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</row>
    <row r="807" spans="1:26" ht="12.75" customHeight="1" x14ac:dyDescent="0.2">
      <c r="A807" s="91"/>
      <c r="B807" s="91"/>
      <c r="C807" s="91"/>
      <c r="D807" s="91"/>
      <c r="E807" s="91"/>
      <c r="F807" s="91"/>
      <c r="G807" s="91"/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</row>
    <row r="808" spans="1:26" ht="12.75" customHeight="1" x14ac:dyDescent="0.2">
      <c r="A808" s="91"/>
      <c r="B808" s="91"/>
      <c r="C808" s="91"/>
      <c r="D808" s="91"/>
      <c r="E808" s="91"/>
      <c r="F808" s="91"/>
      <c r="G808" s="91"/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</row>
    <row r="809" spans="1:26" ht="12.75" customHeight="1" x14ac:dyDescent="0.2">
      <c r="A809" s="91"/>
      <c r="B809" s="91"/>
      <c r="C809" s="91"/>
      <c r="D809" s="91"/>
      <c r="E809" s="91"/>
      <c r="F809" s="91"/>
      <c r="G809" s="91"/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</row>
    <row r="810" spans="1:26" ht="12.75" customHeight="1" x14ac:dyDescent="0.2">
      <c r="A810" s="91"/>
      <c r="B810" s="91"/>
      <c r="C810" s="91"/>
      <c r="D810" s="91"/>
      <c r="E810" s="91"/>
      <c r="F810" s="91"/>
      <c r="G810" s="91"/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</row>
    <row r="811" spans="1:26" ht="12.75" customHeight="1" x14ac:dyDescent="0.2">
      <c r="A811" s="91"/>
      <c r="B811" s="91"/>
      <c r="C811" s="91"/>
      <c r="D811" s="91"/>
      <c r="E811" s="91"/>
      <c r="F811" s="91"/>
      <c r="G811" s="91"/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</row>
    <row r="812" spans="1:26" ht="12.75" customHeight="1" x14ac:dyDescent="0.2">
      <c r="A812" s="91"/>
      <c r="B812" s="91"/>
      <c r="C812" s="91"/>
      <c r="D812" s="91"/>
      <c r="E812" s="91"/>
      <c r="F812" s="91"/>
      <c r="G812" s="91"/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</row>
    <row r="813" spans="1:26" ht="12.75" customHeight="1" x14ac:dyDescent="0.2">
      <c r="A813" s="91"/>
      <c r="B813" s="91"/>
      <c r="C813" s="91"/>
      <c r="D813" s="91"/>
      <c r="E813" s="91"/>
      <c r="F813" s="91"/>
      <c r="G813" s="91"/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</row>
    <row r="814" spans="1:26" ht="12.75" customHeight="1" x14ac:dyDescent="0.2">
      <c r="A814" s="91"/>
      <c r="B814" s="91"/>
      <c r="C814" s="91"/>
      <c r="D814" s="91"/>
      <c r="E814" s="91"/>
      <c r="F814" s="91"/>
      <c r="G814" s="91"/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</row>
    <row r="815" spans="1:26" ht="12.75" customHeight="1" x14ac:dyDescent="0.2">
      <c r="A815" s="91"/>
      <c r="B815" s="91"/>
      <c r="C815" s="91"/>
      <c r="D815" s="91"/>
      <c r="E815" s="91"/>
      <c r="F815" s="91"/>
      <c r="G815" s="91"/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</row>
    <row r="816" spans="1:26" ht="12.75" customHeight="1" x14ac:dyDescent="0.2">
      <c r="A816" s="91"/>
      <c r="B816" s="91"/>
      <c r="C816" s="91"/>
      <c r="D816" s="91"/>
      <c r="E816" s="91"/>
      <c r="F816" s="91"/>
      <c r="G816" s="91"/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</row>
    <row r="817" spans="1:26" ht="12.75" customHeight="1" x14ac:dyDescent="0.2">
      <c r="A817" s="91"/>
      <c r="B817" s="91"/>
      <c r="C817" s="91"/>
      <c r="D817" s="91"/>
      <c r="E817" s="91"/>
      <c r="F817" s="91"/>
      <c r="G817" s="91"/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</row>
    <row r="818" spans="1:26" ht="12.75" customHeight="1" x14ac:dyDescent="0.2">
      <c r="A818" s="91"/>
      <c r="B818" s="91"/>
      <c r="C818" s="91"/>
      <c r="D818" s="91"/>
      <c r="E818" s="91"/>
      <c r="F818" s="91"/>
      <c r="G818" s="91"/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</row>
    <row r="819" spans="1:26" ht="12.75" customHeight="1" x14ac:dyDescent="0.2">
      <c r="A819" s="91"/>
      <c r="B819" s="91"/>
      <c r="C819" s="91"/>
      <c r="D819" s="91"/>
      <c r="E819" s="91"/>
      <c r="F819" s="91"/>
      <c r="G819" s="91"/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</row>
    <row r="820" spans="1:26" ht="12.75" customHeight="1" x14ac:dyDescent="0.2">
      <c r="A820" s="91"/>
      <c r="B820" s="91"/>
      <c r="C820" s="91"/>
      <c r="D820" s="91"/>
      <c r="E820" s="91"/>
      <c r="F820" s="91"/>
      <c r="G820" s="91"/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</row>
    <row r="821" spans="1:26" ht="12.75" customHeight="1" x14ac:dyDescent="0.2">
      <c r="A821" s="91"/>
      <c r="B821" s="91"/>
      <c r="C821" s="91"/>
      <c r="D821" s="91"/>
      <c r="E821" s="91"/>
      <c r="F821" s="91"/>
      <c r="G821" s="91"/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</row>
    <row r="822" spans="1:26" ht="12.75" customHeight="1" x14ac:dyDescent="0.2">
      <c r="A822" s="91"/>
      <c r="B822" s="91"/>
      <c r="C822" s="91"/>
      <c r="D822" s="91"/>
      <c r="E822" s="91"/>
      <c r="F822" s="91"/>
      <c r="G822" s="91"/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</row>
    <row r="823" spans="1:26" ht="12.75" customHeight="1" x14ac:dyDescent="0.2">
      <c r="A823" s="91"/>
      <c r="B823" s="91"/>
      <c r="C823" s="91"/>
      <c r="D823" s="91"/>
      <c r="E823" s="91"/>
      <c r="F823" s="91"/>
      <c r="G823" s="91"/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</row>
    <row r="824" spans="1:26" ht="12.75" customHeight="1" x14ac:dyDescent="0.2">
      <c r="A824" s="91"/>
      <c r="B824" s="91"/>
      <c r="C824" s="91"/>
      <c r="D824" s="91"/>
      <c r="E824" s="91"/>
      <c r="F824" s="91"/>
      <c r="G824" s="91"/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</row>
    <row r="825" spans="1:26" ht="12.75" customHeight="1" x14ac:dyDescent="0.2">
      <c r="A825" s="91"/>
      <c r="B825" s="91"/>
      <c r="C825" s="91"/>
      <c r="D825" s="91"/>
      <c r="E825" s="91"/>
      <c r="F825" s="91"/>
      <c r="G825" s="91"/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</row>
    <row r="826" spans="1:26" ht="12.75" customHeight="1" x14ac:dyDescent="0.2">
      <c r="A826" s="91"/>
      <c r="B826" s="91"/>
      <c r="C826" s="91"/>
      <c r="D826" s="91"/>
      <c r="E826" s="91"/>
      <c r="F826" s="91"/>
      <c r="G826" s="91"/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</row>
    <row r="827" spans="1:26" ht="12.75" customHeight="1" x14ac:dyDescent="0.2">
      <c r="A827" s="91"/>
      <c r="B827" s="91"/>
      <c r="C827" s="91"/>
      <c r="D827" s="91"/>
      <c r="E827" s="91"/>
      <c r="F827" s="91"/>
      <c r="G827" s="91"/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</row>
    <row r="828" spans="1:26" ht="12.75" customHeight="1" x14ac:dyDescent="0.2">
      <c r="A828" s="91"/>
      <c r="B828" s="91"/>
      <c r="C828" s="91"/>
      <c r="D828" s="91"/>
      <c r="E828" s="91"/>
      <c r="F828" s="91"/>
      <c r="G828" s="91"/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</row>
    <row r="829" spans="1:26" ht="12.75" customHeight="1" x14ac:dyDescent="0.2">
      <c r="A829" s="91"/>
      <c r="B829" s="91"/>
      <c r="C829" s="91"/>
      <c r="D829" s="91"/>
      <c r="E829" s="91"/>
      <c r="F829" s="91"/>
      <c r="G829" s="91"/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</row>
    <row r="830" spans="1:26" ht="12.75" customHeight="1" x14ac:dyDescent="0.2">
      <c r="A830" s="91"/>
      <c r="B830" s="91"/>
      <c r="C830" s="91"/>
      <c r="D830" s="91"/>
      <c r="E830" s="91"/>
      <c r="F830" s="91"/>
      <c r="G830" s="91"/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</row>
    <row r="831" spans="1:26" ht="12.75" customHeight="1" x14ac:dyDescent="0.2">
      <c r="A831" s="91"/>
      <c r="B831" s="91"/>
      <c r="C831" s="91"/>
      <c r="D831" s="91"/>
      <c r="E831" s="91"/>
      <c r="F831" s="91"/>
      <c r="G831" s="91"/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</row>
    <row r="832" spans="1:26" ht="12.75" customHeight="1" x14ac:dyDescent="0.2">
      <c r="A832" s="91"/>
      <c r="B832" s="91"/>
      <c r="C832" s="91"/>
      <c r="D832" s="91"/>
      <c r="E832" s="91"/>
      <c r="F832" s="91"/>
      <c r="G832" s="91"/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</row>
    <row r="833" spans="1:26" ht="12.75" customHeight="1" x14ac:dyDescent="0.2">
      <c r="A833" s="91"/>
      <c r="B833" s="91"/>
      <c r="C833" s="91"/>
      <c r="D833" s="91"/>
      <c r="E833" s="91"/>
      <c r="F833" s="91"/>
      <c r="G833" s="91"/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</row>
    <row r="834" spans="1:26" ht="12.75" customHeight="1" x14ac:dyDescent="0.2">
      <c r="A834" s="91"/>
      <c r="B834" s="91"/>
      <c r="C834" s="91"/>
      <c r="D834" s="91"/>
      <c r="E834" s="91"/>
      <c r="F834" s="91"/>
      <c r="G834" s="91"/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</row>
    <row r="835" spans="1:26" ht="12.75" customHeight="1" x14ac:dyDescent="0.2">
      <c r="A835" s="91"/>
      <c r="B835" s="91"/>
      <c r="C835" s="91"/>
      <c r="D835" s="91"/>
      <c r="E835" s="91"/>
      <c r="F835" s="91"/>
      <c r="G835" s="91"/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</row>
    <row r="836" spans="1:26" ht="12.75" customHeight="1" x14ac:dyDescent="0.2">
      <c r="A836" s="91"/>
      <c r="B836" s="91"/>
      <c r="C836" s="91"/>
      <c r="D836" s="91"/>
      <c r="E836" s="91"/>
      <c r="F836" s="91"/>
      <c r="G836" s="91"/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</row>
    <row r="837" spans="1:26" ht="12.75" customHeight="1" x14ac:dyDescent="0.2">
      <c r="A837" s="91"/>
      <c r="B837" s="91"/>
      <c r="C837" s="91"/>
      <c r="D837" s="91"/>
      <c r="E837" s="91"/>
      <c r="F837" s="91"/>
      <c r="G837" s="91"/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</row>
    <row r="838" spans="1:26" ht="12.75" customHeight="1" x14ac:dyDescent="0.2">
      <c r="A838" s="91"/>
      <c r="B838" s="91"/>
      <c r="C838" s="91"/>
      <c r="D838" s="91"/>
      <c r="E838" s="91"/>
      <c r="F838" s="91"/>
      <c r="G838" s="91"/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</row>
    <row r="839" spans="1:26" ht="12.75" customHeight="1" x14ac:dyDescent="0.2">
      <c r="A839" s="91"/>
      <c r="B839" s="91"/>
      <c r="C839" s="91"/>
      <c r="D839" s="91"/>
      <c r="E839" s="91"/>
      <c r="F839" s="91"/>
      <c r="G839" s="91"/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</row>
    <row r="840" spans="1:26" ht="12.75" customHeight="1" x14ac:dyDescent="0.2">
      <c r="A840" s="91"/>
      <c r="B840" s="91"/>
      <c r="C840" s="91"/>
      <c r="D840" s="91"/>
      <c r="E840" s="91"/>
      <c r="F840" s="91"/>
      <c r="G840" s="91"/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</row>
    <row r="841" spans="1:26" ht="12.75" customHeight="1" x14ac:dyDescent="0.2">
      <c r="A841" s="91"/>
      <c r="B841" s="91"/>
      <c r="C841" s="91"/>
      <c r="D841" s="91"/>
      <c r="E841" s="91"/>
      <c r="F841" s="91"/>
      <c r="G841" s="91"/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</row>
    <row r="842" spans="1:26" ht="12.75" customHeight="1" x14ac:dyDescent="0.2">
      <c r="A842" s="91"/>
      <c r="B842" s="91"/>
      <c r="C842" s="91"/>
      <c r="D842" s="91"/>
      <c r="E842" s="91"/>
      <c r="F842" s="91"/>
      <c r="G842" s="91"/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</row>
    <row r="843" spans="1:26" ht="12.75" customHeight="1" x14ac:dyDescent="0.2">
      <c r="A843" s="91"/>
      <c r="B843" s="91"/>
      <c r="C843" s="91"/>
      <c r="D843" s="91"/>
      <c r="E843" s="91"/>
      <c r="F843" s="91"/>
      <c r="G843" s="91"/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</row>
    <row r="844" spans="1:26" ht="12.75" customHeight="1" x14ac:dyDescent="0.2">
      <c r="A844" s="91"/>
      <c r="B844" s="91"/>
      <c r="C844" s="91"/>
      <c r="D844" s="91"/>
      <c r="E844" s="91"/>
      <c r="F844" s="91"/>
      <c r="G844" s="91"/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</row>
    <row r="845" spans="1:26" ht="12.75" customHeight="1" x14ac:dyDescent="0.2">
      <c r="A845" s="91"/>
      <c r="B845" s="91"/>
      <c r="C845" s="91"/>
      <c r="D845" s="91"/>
      <c r="E845" s="91"/>
      <c r="F845" s="91"/>
      <c r="G845" s="91"/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</row>
    <row r="846" spans="1:26" ht="12.75" customHeight="1" x14ac:dyDescent="0.2">
      <c r="A846" s="91"/>
      <c r="B846" s="91"/>
      <c r="C846" s="91"/>
      <c r="D846" s="91"/>
      <c r="E846" s="91"/>
      <c r="F846" s="91"/>
      <c r="G846" s="91"/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</row>
    <row r="847" spans="1:26" ht="12.75" customHeight="1" x14ac:dyDescent="0.2">
      <c r="A847" s="91"/>
      <c r="B847" s="91"/>
      <c r="C847" s="91"/>
      <c r="D847" s="91"/>
      <c r="E847" s="91"/>
      <c r="F847" s="91"/>
      <c r="G847" s="91"/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</row>
    <row r="848" spans="1:26" ht="12.75" customHeight="1" x14ac:dyDescent="0.2">
      <c r="A848" s="91"/>
      <c r="B848" s="91"/>
      <c r="C848" s="91"/>
      <c r="D848" s="91"/>
      <c r="E848" s="91"/>
      <c r="F848" s="91"/>
      <c r="G848" s="91"/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</row>
    <row r="849" spans="1:26" ht="12.75" customHeight="1" x14ac:dyDescent="0.2">
      <c r="A849" s="91"/>
      <c r="B849" s="91"/>
      <c r="C849" s="91"/>
      <c r="D849" s="91"/>
      <c r="E849" s="91"/>
      <c r="F849" s="91"/>
      <c r="G849" s="91"/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</row>
    <row r="850" spans="1:26" ht="12.75" customHeight="1" x14ac:dyDescent="0.2">
      <c r="A850" s="91"/>
      <c r="B850" s="91"/>
      <c r="C850" s="91"/>
      <c r="D850" s="91"/>
      <c r="E850" s="91"/>
      <c r="F850" s="91"/>
      <c r="G850" s="91"/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</row>
    <row r="851" spans="1:26" ht="12.75" customHeight="1" x14ac:dyDescent="0.2">
      <c r="A851" s="91"/>
      <c r="B851" s="91"/>
      <c r="C851" s="91"/>
      <c r="D851" s="91"/>
      <c r="E851" s="91"/>
      <c r="F851" s="91"/>
      <c r="G851" s="91"/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</row>
    <row r="852" spans="1:26" ht="12.75" customHeight="1" x14ac:dyDescent="0.2">
      <c r="A852" s="91"/>
      <c r="B852" s="91"/>
      <c r="C852" s="91"/>
      <c r="D852" s="91"/>
      <c r="E852" s="91"/>
      <c r="F852" s="91"/>
      <c r="G852" s="91"/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</row>
    <row r="853" spans="1:26" ht="12.75" customHeight="1" x14ac:dyDescent="0.2">
      <c r="A853" s="91"/>
      <c r="B853" s="91"/>
      <c r="C853" s="91"/>
      <c r="D853" s="91"/>
      <c r="E853" s="91"/>
      <c r="F853" s="91"/>
      <c r="G853" s="91"/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</row>
    <row r="854" spans="1:26" ht="12.75" customHeight="1" x14ac:dyDescent="0.2">
      <c r="A854" s="91"/>
      <c r="B854" s="91"/>
      <c r="C854" s="91"/>
      <c r="D854" s="91"/>
      <c r="E854" s="91"/>
      <c r="F854" s="91"/>
      <c r="G854" s="91"/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</row>
    <row r="855" spans="1:26" ht="12.75" customHeight="1" x14ac:dyDescent="0.2">
      <c r="A855" s="91"/>
      <c r="B855" s="91"/>
      <c r="C855" s="91"/>
      <c r="D855" s="91"/>
      <c r="E855" s="91"/>
      <c r="F855" s="91"/>
      <c r="G855" s="91"/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</row>
    <row r="856" spans="1:26" ht="12.75" customHeight="1" x14ac:dyDescent="0.2">
      <c r="A856" s="91"/>
      <c r="B856" s="91"/>
      <c r="C856" s="91"/>
      <c r="D856" s="91"/>
      <c r="E856" s="91"/>
      <c r="F856" s="91"/>
      <c r="G856" s="91"/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</row>
    <row r="857" spans="1:26" ht="12.75" customHeight="1" x14ac:dyDescent="0.2">
      <c r="A857" s="91"/>
      <c r="B857" s="91"/>
      <c r="C857" s="91"/>
      <c r="D857" s="91"/>
      <c r="E857" s="91"/>
      <c r="F857" s="91"/>
      <c r="G857" s="91"/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</row>
    <row r="858" spans="1:26" ht="12.75" customHeight="1" x14ac:dyDescent="0.2">
      <c r="A858" s="91"/>
      <c r="B858" s="91"/>
      <c r="C858" s="91"/>
      <c r="D858" s="91"/>
      <c r="E858" s="91"/>
      <c r="F858" s="91"/>
      <c r="G858" s="91"/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</row>
    <row r="859" spans="1:26" ht="12.75" customHeight="1" x14ac:dyDescent="0.2">
      <c r="A859" s="91"/>
      <c r="B859" s="91"/>
      <c r="C859" s="91"/>
      <c r="D859" s="91"/>
      <c r="E859" s="91"/>
      <c r="F859" s="91"/>
      <c r="G859" s="91"/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</row>
    <row r="860" spans="1:26" ht="12.75" customHeight="1" x14ac:dyDescent="0.2">
      <c r="A860" s="91"/>
      <c r="B860" s="91"/>
      <c r="C860" s="91"/>
      <c r="D860" s="91"/>
      <c r="E860" s="91"/>
      <c r="F860" s="91"/>
      <c r="G860" s="91"/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</row>
    <row r="861" spans="1:26" ht="12.75" customHeight="1" x14ac:dyDescent="0.2">
      <c r="A861" s="91"/>
      <c r="B861" s="91"/>
      <c r="C861" s="91"/>
      <c r="D861" s="91"/>
      <c r="E861" s="91"/>
      <c r="F861" s="91"/>
      <c r="G861" s="91"/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</row>
    <row r="862" spans="1:26" ht="12.75" customHeight="1" x14ac:dyDescent="0.2">
      <c r="A862" s="91"/>
      <c r="B862" s="91"/>
      <c r="C862" s="91"/>
      <c r="D862" s="91"/>
      <c r="E862" s="91"/>
      <c r="F862" s="91"/>
      <c r="G862" s="91"/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</row>
    <row r="863" spans="1:26" ht="12.75" customHeight="1" x14ac:dyDescent="0.2">
      <c r="A863" s="91"/>
      <c r="B863" s="91"/>
      <c r="C863" s="91"/>
      <c r="D863" s="91"/>
      <c r="E863" s="91"/>
      <c r="F863" s="91"/>
      <c r="G863" s="91"/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</row>
    <row r="864" spans="1:26" ht="12.75" customHeight="1" x14ac:dyDescent="0.2">
      <c r="A864" s="91"/>
      <c r="B864" s="91"/>
      <c r="C864" s="91"/>
      <c r="D864" s="91"/>
      <c r="E864" s="91"/>
      <c r="F864" s="91"/>
      <c r="G864" s="91"/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</row>
    <row r="865" spans="1:26" ht="12.75" customHeight="1" x14ac:dyDescent="0.2">
      <c r="A865" s="91"/>
      <c r="B865" s="91"/>
      <c r="C865" s="91"/>
      <c r="D865" s="91"/>
      <c r="E865" s="91"/>
      <c r="F865" s="91"/>
      <c r="G865" s="91"/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</row>
    <row r="866" spans="1:26" ht="12.75" customHeight="1" x14ac:dyDescent="0.2">
      <c r="A866" s="91"/>
      <c r="B866" s="91"/>
      <c r="C866" s="91"/>
      <c r="D866" s="91"/>
      <c r="E866" s="91"/>
      <c r="F866" s="91"/>
      <c r="G866" s="91"/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</row>
    <row r="867" spans="1:26" ht="12.75" customHeight="1" x14ac:dyDescent="0.2">
      <c r="A867" s="91"/>
      <c r="B867" s="91"/>
      <c r="C867" s="91"/>
      <c r="D867" s="91"/>
      <c r="E867" s="91"/>
      <c r="F867" s="91"/>
      <c r="G867" s="91"/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</row>
    <row r="868" spans="1:26" ht="12.75" customHeight="1" x14ac:dyDescent="0.2">
      <c r="A868" s="91"/>
      <c r="B868" s="91"/>
      <c r="C868" s="91"/>
      <c r="D868" s="91"/>
      <c r="E868" s="91"/>
      <c r="F868" s="91"/>
      <c r="G868" s="91"/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</row>
    <row r="869" spans="1:26" ht="12.75" customHeight="1" x14ac:dyDescent="0.2">
      <c r="A869" s="91"/>
      <c r="B869" s="91"/>
      <c r="C869" s="91"/>
      <c r="D869" s="91"/>
      <c r="E869" s="91"/>
      <c r="F869" s="91"/>
      <c r="G869" s="91"/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</row>
    <row r="870" spans="1:26" ht="12.75" customHeight="1" x14ac:dyDescent="0.2">
      <c r="A870" s="91"/>
      <c r="B870" s="91"/>
      <c r="C870" s="91"/>
      <c r="D870" s="91"/>
      <c r="E870" s="91"/>
      <c r="F870" s="91"/>
      <c r="G870" s="91"/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</row>
    <row r="871" spans="1:26" ht="12.75" customHeight="1" x14ac:dyDescent="0.2">
      <c r="A871" s="91"/>
      <c r="B871" s="91"/>
      <c r="C871" s="91"/>
      <c r="D871" s="91"/>
      <c r="E871" s="91"/>
      <c r="F871" s="91"/>
      <c r="G871" s="91"/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</row>
    <row r="872" spans="1:26" ht="12.75" customHeight="1" x14ac:dyDescent="0.2">
      <c r="A872" s="91"/>
      <c r="B872" s="91"/>
      <c r="C872" s="91"/>
      <c r="D872" s="91"/>
      <c r="E872" s="91"/>
      <c r="F872" s="91"/>
      <c r="G872" s="91"/>
      <c r="H872" s="91"/>
      <c r="I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</row>
    <row r="873" spans="1:26" ht="12.75" customHeight="1" x14ac:dyDescent="0.2">
      <c r="A873" s="91"/>
      <c r="B873" s="91"/>
      <c r="C873" s="91"/>
      <c r="D873" s="91"/>
      <c r="E873" s="91"/>
      <c r="F873" s="91"/>
      <c r="G873" s="91"/>
      <c r="H873" s="91"/>
      <c r="I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</row>
    <row r="874" spans="1:26" ht="12.75" customHeight="1" x14ac:dyDescent="0.2">
      <c r="A874" s="91"/>
      <c r="B874" s="91"/>
      <c r="C874" s="91"/>
      <c r="D874" s="91"/>
      <c r="E874" s="91"/>
      <c r="F874" s="91"/>
      <c r="G874" s="91"/>
      <c r="H874" s="91"/>
      <c r="I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</row>
    <row r="875" spans="1:26" ht="12.75" customHeight="1" x14ac:dyDescent="0.2">
      <c r="A875" s="91"/>
      <c r="B875" s="91"/>
      <c r="C875" s="91"/>
      <c r="D875" s="91"/>
      <c r="E875" s="91"/>
      <c r="F875" s="91"/>
      <c r="G875" s="91"/>
      <c r="H875" s="91"/>
      <c r="I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</row>
    <row r="876" spans="1:26" ht="12.75" customHeight="1" x14ac:dyDescent="0.2">
      <c r="A876" s="91"/>
      <c r="B876" s="91"/>
      <c r="C876" s="91"/>
      <c r="D876" s="91"/>
      <c r="E876" s="91"/>
      <c r="F876" s="91"/>
      <c r="G876" s="91"/>
      <c r="H876" s="91"/>
      <c r="I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</row>
    <row r="877" spans="1:26" ht="12.75" customHeight="1" x14ac:dyDescent="0.2">
      <c r="A877" s="91"/>
      <c r="B877" s="91"/>
      <c r="C877" s="91"/>
      <c r="D877" s="91"/>
      <c r="E877" s="91"/>
      <c r="F877" s="91"/>
      <c r="G877" s="91"/>
      <c r="H877" s="91"/>
      <c r="I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</row>
    <row r="878" spans="1:26" ht="12.75" customHeight="1" x14ac:dyDescent="0.2">
      <c r="A878" s="91"/>
      <c r="B878" s="91"/>
      <c r="C878" s="91"/>
      <c r="D878" s="91"/>
      <c r="E878" s="91"/>
      <c r="F878" s="91"/>
      <c r="G878" s="91"/>
      <c r="H878" s="91"/>
      <c r="I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</row>
    <row r="879" spans="1:26" ht="12.75" customHeight="1" x14ac:dyDescent="0.2">
      <c r="A879" s="91"/>
      <c r="B879" s="91"/>
      <c r="C879" s="91"/>
      <c r="D879" s="91"/>
      <c r="E879" s="91"/>
      <c r="F879" s="91"/>
      <c r="G879" s="91"/>
      <c r="H879" s="91"/>
      <c r="I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</row>
    <row r="880" spans="1:26" ht="12.75" customHeight="1" x14ac:dyDescent="0.2">
      <c r="A880" s="91"/>
      <c r="B880" s="91"/>
      <c r="C880" s="91"/>
      <c r="D880" s="91"/>
      <c r="E880" s="91"/>
      <c r="F880" s="91"/>
      <c r="G880" s="91"/>
      <c r="H880" s="91"/>
      <c r="I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</row>
    <row r="881" spans="1:26" ht="12.75" customHeight="1" x14ac:dyDescent="0.2">
      <c r="A881" s="91"/>
      <c r="B881" s="91"/>
      <c r="C881" s="91"/>
      <c r="D881" s="91"/>
      <c r="E881" s="91"/>
      <c r="F881" s="91"/>
      <c r="G881" s="91"/>
      <c r="H881" s="91"/>
      <c r="I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</row>
    <row r="882" spans="1:26" ht="12.75" customHeight="1" x14ac:dyDescent="0.2">
      <c r="A882" s="91"/>
      <c r="B882" s="91"/>
      <c r="C882" s="91"/>
      <c r="D882" s="91"/>
      <c r="E882" s="91"/>
      <c r="F882" s="91"/>
      <c r="G882" s="91"/>
      <c r="H882" s="91"/>
      <c r="I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</row>
    <row r="883" spans="1:26" ht="12.75" customHeight="1" x14ac:dyDescent="0.2">
      <c r="A883" s="91"/>
      <c r="B883" s="91"/>
      <c r="C883" s="91"/>
      <c r="D883" s="91"/>
      <c r="E883" s="91"/>
      <c r="F883" s="91"/>
      <c r="G883" s="91"/>
      <c r="H883" s="91"/>
      <c r="I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</row>
    <row r="884" spans="1:26" ht="12.75" customHeight="1" x14ac:dyDescent="0.2">
      <c r="A884" s="91"/>
      <c r="B884" s="91"/>
      <c r="C884" s="91"/>
      <c r="D884" s="91"/>
      <c r="E884" s="91"/>
      <c r="F884" s="91"/>
      <c r="G884" s="91"/>
      <c r="H884" s="91"/>
      <c r="I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</row>
    <row r="885" spans="1:26" ht="12.75" customHeight="1" x14ac:dyDescent="0.2">
      <c r="A885" s="91"/>
      <c r="B885" s="91"/>
      <c r="C885" s="91"/>
      <c r="D885" s="91"/>
      <c r="E885" s="91"/>
      <c r="F885" s="91"/>
      <c r="G885" s="91"/>
      <c r="H885" s="91"/>
      <c r="I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</row>
    <row r="886" spans="1:26" ht="12.75" customHeight="1" x14ac:dyDescent="0.2">
      <c r="A886" s="91"/>
      <c r="B886" s="91"/>
      <c r="C886" s="91"/>
      <c r="D886" s="91"/>
      <c r="E886" s="91"/>
      <c r="F886" s="91"/>
      <c r="G886" s="91"/>
      <c r="H886" s="91"/>
      <c r="I886" s="91"/>
      <c r="J886" s="91"/>
      <c r="K886" s="91"/>
      <c r="L886" s="91"/>
      <c r="M886" s="91"/>
      <c r="N886" s="91"/>
      <c r="O886" s="91"/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</row>
    <row r="887" spans="1:26" ht="12.75" customHeight="1" x14ac:dyDescent="0.2">
      <c r="A887" s="91"/>
      <c r="B887" s="91"/>
      <c r="C887" s="91"/>
      <c r="D887" s="91"/>
      <c r="E887" s="91"/>
      <c r="F887" s="91"/>
      <c r="G887" s="91"/>
      <c r="H887" s="91"/>
      <c r="I887" s="91"/>
      <c r="J887" s="91"/>
      <c r="K887" s="91"/>
      <c r="L887" s="91"/>
      <c r="M887" s="91"/>
      <c r="N887" s="91"/>
      <c r="O887" s="91"/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</row>
    <row r="888" spans="1:26" ht="12.75" customHeight="1" x14ac:dyDescent="0.2">
      <c r="A888" s="91"/>
      <c r="B888" s="91"/>
      <c r="C888" s="91"/>
      <c r="D888" s="91"/>
      <c r="E888" s="91"/>
      <c r="F888" s="91"/>
      <c r="G888" s="91"/>
      <c r="H888" s="91"/>
      <c r="I888" s="91"/>
      <c r="J888" s="91"/>
      <c r="K888" s="91"/>
      <c r="L888" s="91"/>
      <c r="M888" s="91"/>
      <c r="N888" s="91"/>
      <c r="O888" s="91"/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</row>
    <row r="889" spans="1:26" ht="12.75" customHeight="1" x14ac:dyDescent="0.2">
      <c r="A889" s="91"/>
      <c r="B889" s="91"/>
      <c r="C889" s="91"/>
      <c r="D889" s="91"/>
      <c r="E889" s="91"/>
      <c r="F889" s="91"/>
      <c r="G889" s="91"/>
      <c r="H889" s="91"/>
      <c r="I889" s="91"/>
      <c r="J889" s="91"/>
      <c r="K889" s="91"/>
      <c r="L889" s="91"/>
      <c r="M889" s="91"/>
      <c r="N889" s="91"/>
      <c r="O889" s="91"/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</row>
    <row r="890" spans="1:26" ht="12.75" customHeight="1" x14ac:dyDescent="0.2">
      <c r="A890" s="91"/>
      <c r="B890" s="91"/>
      <c r="C890" s="91"/>
      <c r="D890" s="91"/>
      <c r="E890" s="91"/>
      <c r="F890" s="91"/>
      <c r="G890" s="91"/>
      <c r="H890" s="91"/>
      <c r="I890" s="91"/>
      <c r="J890" s="91"/>
      <c r="K890" s="91"/>
      <c r="L890" s="91"/>
      <c r="M890" s="91"/>
      <c r="N890" s="91"/>
      <c r="O890" s="91"/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</row>
    <row r="891" spans="1:26" ht="12.75" customHeight="1" x14ac:dyDescent="0.2">
      <c r="A891" s="91"/>
      <c r="B891" s="91"/>
      <c r="C891" s="91"/>
      <c r="D891" s="91"/>
      <c r="E891" s="91"/>
      <c r="F891" s="91"/>
      <c r="G891" s="91"/>
      <c r="H891" s="91"/>
      <c r="I891" s="91"/>
      <c r="J891" s="91"/>
      <c r="K891" s="91"/>
      <c r="L891" s="91"/>
      <c r="M891" s="91"/>
      <c r="N891" s="91"/>
      <c r="O891" s="91"/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</row>
    <row r="892" spans="1:26" ht="12.75" customHeight="1" x14ac:dyDescent="0.2">
      <c r="A892" s="91"/>
      <c r="B892" s="91"/>
      <c r="C892" s="91"/>
      <c r="D892" s="91"/>
      <c r="E892" s="91"/>
      <c r="F892" s="91"/>
      <c r="G892" s="91"/>
      <c r="H892" s="91"/>
      <c r="I892" s="91"/>
      <c r="J892" s="91"/>
      <c r="K892" s="91"/>
      <c r="L892" s="91"/>
      <c r="M892" s="91"/>
      <c r="N892" s="91"/>
      <c r="O892" s="91"/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</row>
    <row r="893" spans="1:26" ht="12.75" customHeight="1" x14ac:dyDescent="0.2">
      <c r="A893" s="91"/>
      <c r="B893" s="91"/>
      <c r="C893" s="91"/>
      <c r="D893" s="91"/>
      <c r="E893" s="91"/>
      <c r="F893" s="91"/>
      <c r="G893" s="91"/>
      <c r="H893" s="91"/>
      <c r="I893" s="91"/>
      <c r="J893" s="91"/>
      <c r="K893" s="91"/>
      <c r="L893" s="91"/>
      <c r="M893" s="91"/>
      <c r="N893" s="91"/>
      <c r="O893" s="91"/>
      <c r="P893" s="91"/>
      <c r="Q893" s="91"/>
      <c r="R893" s="91"/>
      <c r="S893" s="91"/>
      <c r="T893" s="91"/>
      <c r="U893" s="91"/>
      <c r="V893" s="91"/>
      <c r="W893" s="91"/>
      <c r="X893" s="91"/>
      <c r="Y893" s="91"/>
      <c r="Z893" s="91"/>
    </row>
    <row r="894" spans="1:26" ht="12.75" customHeight="1" x14ac:dyDescent="0.2">
      <c r="A894" s="91"/>
      <c r="B894" s="91"/>
      <c r="C894" s="91"/>
      <c r="D894" s="91"/>
      <c r="E894" s="91"/>
      <c r="F894" s="91"/>
      <c r="G894" s="91"/>
      <c r="H894" s="91"/>
      <c r="I894" s="91"/>
      <c r="J894" s="91"/>
      <c r="K894" s="91"/>
      <c r="L894" s="91"/>
      <c r="M894" s="91"/>
      <c r="N894" s="91"/>
      <c r="O894" s="91"/>
      <c r="P894" s="91"/>
      <c r="Q894" s="91"/>
      <c r="R894" s="91"/>
      <c r="S894" s="91"/>
      <c r="T894" s="91"/>
      <c r="U894" s="91"/>
      <c r="V894" s="91"/>
      <c r="W894" s="91"/>
      <c r="X894" s="91"/>
      <c r="Y894" s="91"/>
      <c r="Z894" s="91"/>
    </row>
    <row r="895" spans="1:26" ht="12.75" customHeight="1" x14ac:dyDescent="0.2">
      <c r="A895" s="91"/>
      <c r="B895" s="91"/>
      <c r="C895" s="91"/>
      <c r="D895" s="91"/>
      <c r="E895" s="91"/>
      <c r="F895" s="91"/>
      <c r="G895" s="91"/>
      <c r="H895" s="91"/>
      <c r="I895" s="91"/>
      <c r="J895" s="91"/>
      <c r="K895" s="91"/>
      <c r="L895" s="91"/>
      <c r="M895" s="91"/>
      <c r="N895" s="91"/>
      <c r="O895" s="91"/>
      <c r="P895" s="91"/>
      <c r="Q895" s="91"/>
      <c r="R895" s="91"/>
      <c r="S895" s="91"/>
      <c r="T895" s="91"/>
      <c r="U895" s="91"/>
      <c r="V895" s="91"/>
      <c r="W895" s="91"/>
      <c r="X895" s="91"/>
      <c r="Y895" s="91"/>
      <c r="Z895" s="91"/>
    </row>
    <row r="896" spans="1:26" ht="12.75" customHeight="1" x14ac:dyDescent="0.2">
      <c r="A896" s="91"/>
      <c r="B896" s="91"/>
      <c r="C896" s="91"/>
      <c r="D896" s="91"/>
      <c r="E896" s="91"/>
      <c r="F896" s="91"/>
      <c r="G896" s="91"/>
      <c r="H896" s="91"/>
      <c r="I896" s="91"/>
      <c r="J896" s="91"/>
      <c r="K896" s="91"/>
      <c r="L896" s="91"/>
      <c r="M896" s="91"/>
      <c r="N896" s="91"/>
      <c r="O896" s="91"/>
      <c r="P896" s="91"/>
      <c r="Q896" s="91"/>
      <c r="R896" s="91"/>
      <c r="S896" s="91"/>
      <c r="T896" s="91"/>
      <c r="U896" s="91"/>
      <c r="V896" s="91"/>
      <c r="W896" s="91"/>
      <c r="X896" s="91"/>
      <c r="Y896" s="91"/>
      <c r="Z896" s="91"/>
    </row>
    <row r="897" spans="1:26" ht="12.75" customHeight="1" x14ac:dyDescent="0.2">
      <c r="A897" s="91"/>
      <c r="B897" s="91"/>
      <c r="C897" s="91"/>
      <c r="D897" s="91"/>
      <c r="E897" s="91"/>
      <c r="F897" s="91"/>
      <c r="G897" s="91"/>
      <c r="H897" s="91"/>
      <c r="I897" s="91"/>
      <c r="J897" s="91"/>
      <c r="K897" s="91"/>
      <c r="L897" s="91"/>
      <c r="M897" s="91"/>
      <c r="N897" s="91"/>
      <c r="O897" s="91"/>
      <c r="P897" s="91"/>
      <c r="Q897" s="91"/>
      <c r="R897" s="91"/>
      <c r="S897" s="91"/>
      <c r="T897" s="91"/>
      <c r="U897" s="91"/>
      <c r="V897" s="91"/>
      <c r="W897" s="91"/>
      <c r="X897" s="91"/>
      <c r="Y897" s="91"/>
      <c r="Z897" s="91"/>
    </row>
    <row r="898" spans="1:26" ht="12.75" customHeight="1" x14ac:dyDescent="0.2">
      <c r="A898" s="91"/>
      <c r="B898" s="91"/>
      <c r="C898" s="91"/>
      <c r="D898" s="91"/>
      <c r="E898" s="91"/>
      <c r="F898" s="91"/>
      <c r="G898" s="91"/>
      <c r="H898" s="91"/>
      <c r="I898" s="91"/>
      <c r="J898" s="91"/>
      <c r="K898" s="91"/>
      <c r="L898" s="91"/>
      <c r="M898" s="91"/>
      <c r="N898" s="91"/>
      <c r="O898" s="91"/>
      <c r="P898" s="91"/>
      <c r="Q898" s="91"/>
      <c r="R898" s="91"/>
      <c r="S898" s="91"/>
      <c r="T898" s="91"/>
      <c r="U898" s="91"/>
      <c r="V898" s="91"/>
      <c r="W898" s="91"/>
      <c r="X898" s="91"/>
      <c r="Y898" s="91"/>
      <c r="Z898" s="91"/>
    </row>
    <row r="899" spans="1:26" ht="12.75" customHeight="1" x14ac:dyDescent="0.2">
      <c r="A899" s="91"/>
      <c r="B899" s="91"/>
      <c r="C899" s="91"/>
      <c r="D899" s="91"/>
      <c r="E899" s="91"/>
      <c r="F899" s="91"/>
      <c r="G899" s="91"/>
      <c r="H899" s="91"/>
      <c r="I899" s="91"/>
      <c r="J899" s="91"/>
      <c r="K899" s="91"/>
      <c r="L899" s="91"/>
      <c r="M899" s="91"/>
      <c r="N899" s="91"/>
      <c r="O899" s="91"/>
      <c r="P899" s="91"/>
      <c r="Q899" s="91"/>
      <c r="R899" s="91"/>
      <c r="S899" s="91"/>
      <c r="T899" s="91"/>
      <c r="U899" s="91"/>
      <c r="V899" s="91"/>
      <c r="W899" s="91"/>
      <c r="X899" s="91"/>
      <c r="Y899" s="91"/>
      <c r="Z899" s="91"/>
    </row>
    <row r="900" spans="1:26" ht="12.75" customHeight="1" x14ac:dyDescent="0.2">
      <c r="A900" s="91"/>
      <c r="B900" s="91"/>
      <c r="C900" s="91"/>
      <c r="D900" s="91"/>
      <c r="E900" s="91"/>
      <c r="F900" s="91"/>
      <c r="G900" s="91"/>
      <c r="H900" s="91"/>
      <c r="I900" s="91"/>
      <c r="J900" s="91"/>
      <c r="K900" s="91"/>
      <c r="L900" s="91"/>
      <c r="M900" s="91"/>
      <c r="N900" s="91"/>
      <c r="O900" s="91"/>
      <c r="P900" s="91"/>
      <c r="Q900" s="91"/>
      <c r="R900" s="91"/>
      <c r="S900" s="91"/>
      <c r="T900" s="91"/>
      <c r="U900" s="91"/>
      <c r="V900" s="91"/>
      <c r="W900" s="91"/>
      <c r="X900" s="91"/>
      <c r="Y900" s="91"/>
      <c r="Z900" s="91"/>
    </row>
    <row r="901" spans="1:26" ht="12.75" customHeight="1" x14ac:dyDescent="0.2">
      <c r="A901" s="91"/>
      <c r="B901" s="91"/>
      <c r="C901" s="91"/>
      <c r="D901" s="91"/>
      <c r="E901" s="91"/>
      <c r="F901" s="91"/>
      <c r="G901" s="91"/>
      <c r="H901" s="91"/>
      <c r="I901" s="91"/>
      <c r="J901" s="91"/>
      <c r="K901" s="91"/>
      <c r="L901" s="91"/>
      <c r="M901" s="91"/>
      <c r="N901" s="91"/>
      <c r="O901" s="91"/>
      <c r="P901" s="91"/>
      <c r="Q901" s="91"/>
      <c r="R901" s="91"/>
      <c r="S901" s="91"/>
      <c r="T901" s="91"/>
      <c r="U901" s="91"/>
      <c r="V901" s="91"/>
      <c r="W901" s="91"/>
      <c r="X901" s="91"/>
      <c r="Y901" s="91"/>
      <c r="Z901" s="91"/>
    </row>
    <row r="902" spans="1:26" ht="12.75" customHeight="1" x14ac:dyDescent="0.2">
      <c r="A902" s="91"/>
      <c r="B902" s="91"/>
      <c r="C902" s="91"/>
      <c r="D902" s="91"/>
      <c r="E902" s="91"/>
      <c r="F902" s="91"/>
      <c r="G902" s="91"/>
      <c r="H902" s="91"/>
      <c r="I902" s="91"/>
      <c r="J902" s="91"/>
      <c r="K902" s="91"/>
      <c r="L902" s="91"/>
      <c r="M902" s="91"/>
      <c r="N902" s="91"/>
      <c r="O902" s="91"/>
      <c r="P902" s="91"/>
      <c r="Q902" s="91"/>
      <c r="R902" s="91"/>
      <c r="S902" s="91"/>
      <c r="T902" s="91"/>
      <c r="U902" s="91"/>
      <c r="V902" s="91"/>
      <c r="W902" s="91"/>
      <c r="X902" s="91"/>
      <c r="Y902" s="91"/>
      <c r="Z902" s="91"/>
    </row>
    <row r="903" spans="1:26" ht="12.75" customHeight="1" x14ac:dyDescent="0.2">
      <c r="A903" s="91"/>
      <c r="B903" s="91"/>
      <c r="C903" s="91"/>
      <c r="D903" s="91"/>
      <c r="E903" s="91"/>
      <c r="F903" s="91"/>
      <c r="G903" s="91"/>
      <c r="H903" s="91"/>
      <c r="I903" s="91"/>
      <c r="J903" s="91"/>
      <c r="K903" s="91"/>
      <c r="L903" s="91"/>
      <c r="M903" s="91"/>
      <c r="N903" s="91"/>
      <c r="O903" s="91"/>
      <c r="P903" s="91"/>
      <c r="Q903" s="91"/>
      <c r="R903" s="91"/>
      <c r="S903" s="91"/>
      <c r="T903" s="91"/>
      <c r="U903" s="91"/>
      <c r="V903" s="91"/>
      <c r="W903" s="91"/>
      <c r="X903" s="91"/>
      <c r="Y903" s="91"/>
      <c r="Z903" s="91"/>
    </row>
    <row r="904" spans="1:26" ht="12.75" customHeight="1" x14ac:dyDescent="0.2">
      <c r="A904" s="91"/>
      <c r="B904" s="91"/>
      <c r="C904" s="91"/>
      <c r="D904" s="91"/>
      <c r="E904" s="91"/>
      <c r="F904" s="91"/>
      <c r="G904" s="91"/>
      <c r="H904" s="91"/>
      <c r="I904" s="91"/>
      <c r="J904" s="91"/>
      <c r="K904" s="91"/>
      <c r="L904" s="91"/>
      <c r="M904" s="91"/>
      <c r="N904" s="91"/>
      <c r="O904" s="91"/>
      <c r="P904" s="91"/>
      <c r="Q904" s="91"/>
      <c r="R904" s="91"/>
      <c r="S904" s="91"/>
      <c r="T904" s="91"/>
      <c r="U904" s="91"/>
      <c r="V904" s="91"/>
      <c r="W904" s="91"/>
      <c r="X904" s="91"/>
      <c r="Y904" s="91"/>
      <c r="Z904" s="91"/>
    </row>
    <row r="905" spans="1:26" ht="12.75" customHeight="1" x14ac:dyDescent="0.2">
      <c r="A905" s="91"/>
      <c r="B905" s="91"/>
      <c r="C905" s="91"/>
      <c r="D905" s="91"/>
      <c r="E905" s="91"/>
      <c r="F905" s="91"/>
      <c r="G905" s="91"/>
      <c r="H905" s="91"/>
      <c r="I905" s="91"/>
      <c r="J905" s="91"/>
      <c r="K905" s="91"/>
      <c r="L905" s="91"/>
      <c r="M905" s="91"/>
      <c r="N905" s="91"/>
      <c r="O905" s="91"/>
      <c r="P905" s="91"/>
      <c r="Q905" s="91"/>
      <c r="R905" s="91"/>
      <c r="S905" s="91"/>
      <c r="T905" s="91"/>
      <c r="U905" s="91"/>
      <c r="V905" s="91"/>
      <c r="W905" s="91"/>
      <c r="X905" s="91"/>
      <c r="Y905" s="91"/>
      <c r="Z905" s="91"/>
    </row>
    <row r="906" spans="1:26" ht="12.75" customHeight="1" x14ac:dyDescent="0.2">
      <c r="A906" s="91"/>
      <c r="B906" s="91"/>
      <c r="C906" s="91"/>
      <c r="D906" s="91"/>
      <c r="E906" s="91"/>
      <c r="F906" s="91"/>
      <c r="G906" s="91"/>
      <c r="H906" s="91"/>
      <c r="I906" s="91"/>
      <c r="J906" s="91"/>
      <c r="K906" s="91"/>
      <c r="L906" s="91"/>
      <c r="M906" s="91"/>
      <c r="N906" s="91"/>
      <c r="O906" s="91"/>
      <c r="P906" s="91"/>
      <c r="Q906" s="91"/>
      <c r="R906" s="91"/>
      <c r="S906" s="91"/>
      <c r="T906" s="91"/>
      <c r="U906" s="91"/>
      <c r="V906" s="91"/>
      <c r="W906" s="91"/>
      <c r="X906" s="91"/>
      <c r="Y906" s="91"/>
      <c r="Z906" s="91"/>
    </row>
    <row r="907" spans="1:26" ht="12.75" customHeight="1" x14ac:dyDescent="0.2">
      <c r="A907" s="91"/>
      <c r="B907" s="91"/>
      <c r="C907" s="91"/>
      <c r="D907" s="91"/>
      <c r="E907" s="91"/>
      <c r="F907" s="91"/>
      <c r="G907" s="91"/>
      <c r="H907" s="91"/>
      <c r="I907" s="91"/>
      <c r="J907" s="91"/>
      <c r="K907" s="91"/>
      <c r="L907" s="91"/>
      <c r="M907" s="91"/>
      <c r="N907" s="91"/>
      <c r="O907" s="91"/>
      <c r="P907" s="91"/>
      <c r="Q907" s="91"/>
      <c r="R907" s="91"/>
      <c r="S907" s="91"/>
      <c r="T907" s="91"/>
      <c r="U907" s="91"/>
      <c r="V907" s="91"/>
      <c r="W907" s="91"/>
      <c r="X907" s="91"/>
      <c r="Y907" s="91"/>
      <c r="Z907" s="91"/>
    </row>
    <row r="908" spans="1:26" ht="12.75" customHeight="1" x14ac:dyDescent="0.2">
      <c r="A908" s="91"/>
      <c r="B908" s="91"/>
      <c r="C908" s="91"/>
      <c r="D908" s="91"/>
      <c r="E908" s="91"/>
      <c r="F908" s="91"/>
      <c r="G908" s="91"/>
      <c r="H908" s="91"/>
      <c r="I908" s="91"/>
      <c r="J908" s="91"/>
      <c r="K908" s="91"/>
      <c r="L908" s="91"/>
      <c r="M908" s="91"/>
      <c r="N908" s="91"/>
      <c r="O908" s="91"/>
      <c r="P908" s="91"/>
      <c r="Q908" s="91"/>
      <c r="R908" s="91"/>
      <c r="S908" s="91"/>
      <c r="T908" s="91"/>
      <c r="U908" s="91"/>
      <c r="V908" s="91"/>
      <c r="W908" s="91"/>
      <c r="X908" s="91"/>
      <c r="Y908" s="91"/>
      <c r="Z908" s="91"/>
    </row>
    <row r="909" spans="1:26" ht="12.75" customHeight="1" x14ac:dyDescent="0.2">
      <c r="A909" s="91"/>
      <c r="B909" s="91"/>
      <c r="C909" s="91"/>
      <c r="D909" s="91"/>
      <c r="E909" s="91"/>
      <c r="F909" s="91"/>
      <c r="G909" s="91"/>
      <c r="H909" s="91"/>
      <c r="I909" s="91"/>
      <c r="J909" s="91"/>
      <c r="K909" s="91"/>
      <c r="L909" s="91"/>
      <c r="M909" s="91"/>
      <c r="N909" s="91"/>
      <c r="O909" s="91"/>
      <c r="P909" s="91"/>
      <c r="Q909" s="91"/>
      <c r="R909" s="91"/>
      <c r="S909" s="91"/>
      <c r="T909" s="91"/>
      <c r="U909" s="91"/>
      <c r="V909" s="91"/>
      <c r="W909" s="91"/>
      <c r="X909" s="91"/>
      <c r="Y909" s="91"/>
      <c r="Z909" s="91"/>
    </row>
    <row r="910" spans="1:26" ht="12.75" customHeight="1" x14ac:dyDescent="0.2">
      <c r="A910" s="91"/>
      <c r="B910" s="91"/>
      <c r="C910" s="91"/>
      <c r="D910" s="91"/>
      <c r="E910" s="91"/>
      <c r="F910" s="91"/>
      <c r="G910" s="91"/>
      <c r="H910" s="91"/>
      <c r="I910" s="91"/>
      <c r="J910" s="91"/>
      <c r="K910" s="91"/>
      <c r="L910" s="91"/>
      <c r="M910" s="91"/>
      <c r="N910" s="91"/>
      <c r="O910" s="91"/>
      <c r="P910" s="91"/>
      <c r="Q910" s="91"/>
      <c r="R910" s="91"/>
      <c r="S910" s="91"/>
      <c r="T910" s="91"/>
      <c r="U910" s="91"/>
      <c r="V910" s="91"/>
      <c r="W910" s="91"/>
      <c r="X910" s="91"/>
      <c r="Y910" s="91"/>
      <c r="Z910" s="91"/>
    </row>
    <row r="911" spans="1:26" ht="12.75" customHeight="1" x14ac:dyDescent="0.2">
      <c r="A911" s="91"/>
      <c r="B911" s="91"/>
      <c r="C911" s="91"/>
      <c r="D911" s="91"/>
      <c r="E911" s="91"/>
      <c r="F911" s="91"/>
      <c r="G911" s="91"/>
      <c r="H911" s="91"/>
      <c r="I911" s="91"/>
      <c r="J911" s="91"/>
      <c r="K911" s="91"/>
      <c r="L911" s="91"/>
      <c r="M911" s="91"/>
      <c r="N911" s="91"/>
      <c r="O911" s="91"/>
      <c r="P911" s="91"/>
      <c r="Q911" s="91"/>
      <c r="R911" s="91"/>
      <c r="S911" s="91"/>
      <c r="T911" s="91"/>
      <c r="U911" s="91"/>
      <c r="V911" s="91"/>
      <c r="W911" s="91"/>
      <c r="X911" s="91"/>
      <c r="Y911" s="91"/>
      <c r="Z911" s="91"/>
    </row>
    <row r="912" spans="1:26" ht="12.75" customHeight="1" x14ac:dyDescent="0.2">
      <c r="A912" s="91"/>
      <c r="B912" s="91"/>
      <c r="C912" s="91"/>
      <c r="D912" s="91"/>
      <c r="E912" s="91"/>
      <c r="F912" s="91"/>
      <c r="G912" s="91"/>
      <c r="H912" s="91"/>
      <c r="I912" s="91"/>
      <c r="J912" s="91"/>
      <c r="K912" s="91"/>
      <c r="L912" s="91"/>
      <c r="M912" s="91"/>
      <c r="N912" s="91"/>
      <c r="O912" s="91"/>
      <c r="P912" s="91"/>
      <c r="Q912" s="91"/>
      <c r="R912" s="91"/>
      <c r="S912" s="91"/>
      <c r="T912" s="91"/>
      <c r="U912" s="91"/>
      <c r="V912" s="91"/>
      <c r="W912" s="91"/>
      <c r="X912" s="91"/>
      <c r="Y912" s="91"/>
      <c r="Z912" s="91"/>
    </row>
    <row r="913" spans="1:26" ht="12.75" customHeight="1" x14ac:dyDescent="0.2">
      <c r="A913" s="91"/>
      <c r="B913" s="91"/>
      <c r="C913" s="91"/>
      <c r="D913" s="91"/>
      <c r="E913" s="91"/>
      <c r="F913" s="91"/>
      <c r="G913" s="91"/>
      <c r="H913" s="91"/>
      <c r="I913" s="91"/>
      <c r="J913" s="91"/>
      <c r="K913" s="91"/>
      <c r="L913" s="91"/>
      <c r="M913" s="91"/>
      <c r="N913" s="91"/>
      <c r="O913" s="91"/>
      <c r="P913" s="91"/>
      <c r="Q913" s="91"/>
      <c r="R913" s="91"/>
      <c r="S913" s="91"/>
      <c r="T913" s="91"/>
      <c r="U913" s="91"/>
      <c r="V913" s="91"/>
      <c r="W913" s="91"/>
      <c r="X913" s="91"/>
      <c r="Y913" s="91"/>
      <c r="Z913" s="91"/>
    </row>
    <row r="914" spans="1:26" ht="12.75" customHeight="1" x14ac:dyDescent="0.2">
      <c r="A914" s="91"/>
      <c r="B914" s="91"/>
      <c r="C914" s="91"/>
      <c r="D914" s="91"/>
      <c r="E914" s="91"/>
      <c r="F914" s="91"/>
      <c r="G914" s="91"/>
      <c r="H914" s="91"/>
      <c r="I914" s="91"/>
      <c r="J914" s="91"/>
      <c r="K914" s="91"/>
      <c r="L914" s="91"/>
      <c r="M914" s="91"/>
      <c r="N914" s="91"/>
      <c r="O914" s="91"/>
      <c r="P914" s="91"/>
      <c r="Q914" s="91"/>
      <c r="R914" s="91"/>
      <c r="S914" s="91"/>
      <c r="T914" s="91"/>
      <c r="U914" s="91"/>
      <c r="V914" s="91"/>
      <c r="W914" s="91"/>
      <c r="X914" s="91"/>
      <c r="Y914" s="91"/>
      <c r="Z914" s="91"/>
    </row>
    <row r="915" spans="1:26" ht="12.75" customHeight="1" x14ac:dyDescent="0.2">
      <c r="A915" s="91"/>
      <c r="B915" s="91"/>
      <c r="C915" s="91"/>
      <c r="D915" s="91"/>
      <c r="E915" s="91"/>
      <c r="F915" s="91"/>
      <c r="G915" s="91"/>
      <c r="H915" s="91"/>
      <c r="I915" s="91"/>
      <c r="J915" s="91"/>
      <c r="K915" s="91"/>
      <c r="L915" s="91"/>
      <c r="M915" s="91"/>
      <c r="N915" s="91"/>
      <c r="O915" s="91"/>
      <c r="P915" s="91"/>
      <c r="Q915" s="91"/>
      <c r="R915" s="91"/>
      <c r="S915" s="91"/>
      <c r="T915" s="91"/>
      <c r="U915" s="91"/>
      <c r="V915" s="91"/>
      <c r="W915" s="91"/>
      <c r="X915" s="91"/>
      <c r="Y915" s="91"/>
      <c r="Z915" s="91"/>
    </row>
    <row r="916" spans="1:26" ht="12.75" customHeight="1" x14ac:dyDescent="0.2">
      <c r="A916" s="91"/>
      <c r="B916" s="91"/>
      <c r="C916" s="91"/>
      <c r="D916" s="91"/>
      <c r="E916" s="91"/>
      <c r="F916" s="91"/>
      <c r="G916" s="91"/>
      <c r="H916" s="91"/>
      <c r="I916" s="91"/>
      <c r="J916" s="91"/>
      <c r="K916" s="91"/>
      <c r="L916" s="91"/>
      <c r="M916" s="91"/>
      <c r="N916" s="91"/>
      <c r="O916" s="91"/>
      <c r="P916" s="91"/>
      <c r="Q916" s="91"/>
      <c r="R916" s="91"/>
      <c r="S916" s="91"/>
      <c r="T916" s="91"/>
      <c r="U916" s="91"/>
      <c r="V916" s="91"/>
      <c r="W916" s="91"/>
      <c r="X916" s="91"/>
      <c r="Y916" s="91"/>
      <c r="Z916" s="91"/>
    </row>
    <row r="917" spans="1:26" ht="12.75" customHeight="1" x14ac:dyDescent="0.2">
      <c r="A917" s="91"/>
      <c r="B917" s="91"/>
      <c r="C917" s="91"/>
      <c r="D917" s="91"/>
      <c r="E917" s="91"/>
      <c r="F917" s="91"/>
      <c r="G917" s="91"/>
      <c r="H917" s="91"/>
      <c r="I917" s="91"/>
      <c r="J917" s="91"/>
      <c r="K917" s="91"/>
      <c r="L917" s="91"/>
      <c r="M917" s="91"/>
      <c r="N917" s="91"/>
      <c r="O917" s="91"/>
      <c r="P917" s="91"/>
      <c r="Q917" s="91"/>
      <c r="R917" s="91"/>
      <c r="S917" s="91"/>
      <c r="T917" s="91"/>
      <c r="U917" s="91"/>
      <c r="V917" s="91"/>
      <c r="W917" s="91"/>
      <c r="X917" s="91"/>
      <c r="Y917" s="91"/>
      <c r="Z917" s="91"/>
    </row>
    <row r="918" spans="1:26" ht="12.75" customHeight="1" x14ac:dyDescent="0.2">
      <c r="A918" s="91"/>
      <c r="B918" s="91"/>
      <c r="C918" s="91"/>
      <c r="D918" s="91"/>
      <c r="E918" s="91"/>
      <c r="F918" s="91"/>
      <c r="G918" s="91"/>
      <c r="H918" s="91"/>
      <c r="I918" s="91"/>
      <c r="J918" s="91"/>
      <c r="K918" s="91"/>
      <c r="L918" s="91"/>
      <c r="M918" s="91"/>
      <c r="N918" s="91"/>
      <c r="O918" s="91"/>
      <c r="P918" s="91"/>
      <c r="Q918" s="91"/>
      <c r="R918" s="91"/>
      <c r="S918" s="91"/>
      <c r="T918" s="91"/>
      <c r="U918" s="91"/>
      <c r="V918" s="91"/>
      <c r="W918" s="91"/>
      <c r="X918" s="91"/>
      <c r="Y918" s="91"/>
      <c r="Z918" s="91"/>
    </row>
    <row r="919" spans="1:26" ht="12.75" customHeight="1" x14ac:dyDescent="0.2">
      <c r="A919" s="91"/>
      <c r="B919" s="91"/>
      <c r="C919" s="91"/>
      <c r="D919" s="91"/>
      <c r="E919" s="91"/>
      <c r="F919" s="91"/>
      <c r="G919" s="91"/>
      <c r="H919" s="91"/>
      <c r="I919" s="91"/>
      <c r="J919" s="91"/>
      <c r="K919" s="91"/>
      <c r="L919" s="91"/>
      <c r="M919" s="91"/>
      <c r="N919" s="91"/>
      <c r="O919" s="91"/>
      <c r="P919" s="91"/>
      <c r="Q919" s="91"/>
      <c r="R919" s="91"/>
      <c r="S919" s="91"/>
      <c r="T919" s="91"/>
      <c r="U919" s="91"/>
      <c r="V919" s="91"/>
      <c r="W919" s="91"/>
      <c r="X919" s="91"/>
      <c r="Y919" s="91"/>
      <c r="Z919" s="91"/>
    </row>
    <row r="920" spans="1:26" ht="12.75" customHeight="1" x14ac:dyDescent="0.2">
      <c r="A920" s="91"/>
      <c r="B920" s="91"/>
      <c r="C920" s="91"/>
      <c r="D920" s="91"/>
      <c r="E920" s="91"/>
      <c r="F920" s="91"/>
      <c r="G920" s="91"/>
      <c r="H920" s="91"/>
      <c r="I920" s="91"/>
      <c r="J920" s="91"/>
      <c r="K920" s="91"/>
      <c r="L920" s="91"/>
      <c r="M920" s="91"/>
      <c r="N920" s="91"/>
      <c r="O920" s="91"/>
      <c r="P920" s="91"/>
      <c r="Q920" s="91"/>
      <c r="R920" s="91"/>
      <c r="S920" s="91"/>
      <c r="T920" s="91"/>
      <c r="U920" s="91"/>
      <c r="V920" s="91"/>
      <c r="W920" s="91"/>
      <c r="X920" s="91"/>
      <c r="Y920" s="91"/>
      <c r="Z920" s="91"/>
    </row>
    <row r="921" spans="1:26" ht="12.75" customHeight="1" x14ac:dyDescent="0.2">
      <c r="A921" s="91"/>
      <c r="B921" s="91"/>
      <c r="C921" s="91"/>
      <c r="D921" s="91"/>
      <c r="E921" s="91"/>
      <c r="F921" s="91"/>
      <c r="G921" s="91"/>
      <c r="H921" s="91"/>
      <c r="I921" s="91"/>
      <c r="J921" s="91"/>
      <c r="K921" s="91"/>
      <c r="L921" s="91"/>
      <c r="M921" s="91"/>
      <c r="N921" s="91"/>
      <c r="O921" s="91"/>
      <c r="P921" s="91"/>
      <c r="Q921" s="91"/>
      <c r="R921" s="91"/>
      <c r="S921" s="91"/>
      <c r="T921" s="91"/>
      <c r="U921" s="91"/>
      <c r="V921" s="91"/>
      <c r="W921" s="91"/>
      <c r="X921" s="91"/>
      <c r="Y921" s="91"/>
      <c r="Z921" s="91"/>
    </row>
    <row r="922" spans="1:26" ht="12.75" customHeight="1" x14ac:dyDescent="0.2">
      <c r="A922" s="91"/>
      <c r="B922" s="91"/>
      <c r="C922" s="91"/>
      <c r="D922" s="91"/>
      <c r="E922" s="91"/>
      <c r="F922" s="91"/>
      <c r="G922" s="91"/>
      <c r="H922" s="91"/>
      <c r="I922" s="91"/>
      <c r="J922" s="91"/>
      <c r="K922" s="91"/>
      <c r="L922" s="91"/>
      <c r="M922" s="91"/>
      <c r="N922" s="91"/>
      <c r="O922" s="91"/>
      <c r="P922" s="91"/>
      <c r="Q922" s="91"/>
      <c r="R922" s="91"/>
      <c r="S922" s="91"/>
      <c r="T922" s="91"/>
      <c r="U922" s="91"/>
      <c r="V922" s="91"/>
      <c r="W922" s="91"/>
      <c r="X922" s="91"/>
      <c r="Y922" s="91"/>
      <c r="Z922" s="91"/>
    </row>
    <row r="923" spans="1:26" ht="12.75" customHeight="1" x14ac:dyDescent="0.2">
      <c r="A923" s="91"/>
      <c r="B923" s="91"/>
      <c r="C923" s="91"/>
      <c r="D923" s="91"/>
      <c r="E923" s="91"/>
      <c r="F923" s="91"/>
      <c r="G923" s="91"/>
      <c r="H923" s="91"/>
      <c r="I923" s="91"/>
      <c r="J923" s="91"/>
      <c r="K923" s="91"/>
      <c r="L923" s="91"/>
      <c r="M923" s="91"/>
      <c r="N923" s="91"/>
      <c r="O923" s="91"/>
      <c r="P923" s="91"/>
      <c r="Q923" s="91"/>
      <c r="R923" s="91"/>
      <c r="S923" s="91"/>
      <c r="T923" s="91"/>
      <c r="U923" s="91"/>
      <c r="V923" s="91"/>
      <c r="W923" s="91"/>
      <c r="X923" s="91"/>
      <c r="Y923" s="91"/>
      <c r="Z923" s="91"/>
    </row>
    <row r="924" spans="1:26" ht="12.75" customHeight="1" x14ac:dyDescent="0.2">
      <c r="A924" s="91"/>
      <c r="B924" s="91"/>
      <c r="C924" s="91"/>
      <c r="D924" s="91"/>
      <c r="E924" s="91"/>
      <c r="F924" s="91"/>
      <c r="G924" s="91"/>
      <c r="H924" s="91"/>
      <c r="I924" s="91"/>
      <c r="J924" s="91"/>
      <c r="K924" s="91"/>
      <c r="L924" s="91"/>
      <c r="M924" s="91"/>
      <c r="N924" s="91"/>
      <c r="O924" s="91"/>
      <c r="P924" s="91"/>
      <c r="Q924" s="91"/>
      <c r="R924" s="91"/>
      <c r="S924" s="91"/>
      <c r="T924" s="91"/>
      <c r="U924" s="91"/>
      <c r="V924" s="91"/>
      <c r="W924" s="91"/>
      <c r="X924" s="91"/>
      <c r="Y924" s="91"/>
      <c r="Z924" s="91"/>
    </row>
    <row r="925" spans="1:26" ht="12.75" customHeight="1" x14ac:dyDescent="0.2">
      <c r="A925" s="91"/>
      <c r="B925" s="91"/>
      <c r="C925" s="91"/>
      <c r="D925" s="91"/>
      <c r="E925" s="91"/>
      <c r="F925" s="91"/>
      <c r="G925" s="91"/>
      <c r="H925" s="91"/>
      <c r="I925" s="91"/>
      <c r="J925" s="91"/>
      <c r="K925" s="91"/>
      <c r="L925" s="91"/>
      <c r="M925" s="91"/>
      <c r="N925" s="91"/>
      <c r="O925" s="91"/>
      <c r="P925" s="91"/>
      <c r="Q925" s="91"/>
      <c r="R925" s="91"/>
      <c r="S925" s="91"/>
      <c r="T925" s="91"/>
      <c r="U925" s="91"/>
      <c r="V925" s="91"/>
      <c r="W925" s="91"/>
      <c r="X925" s="91"/>
      <c r="Y925" s="91"/>
      <c r="Z925" s="91"/>
    </row>
    <row r="926" spans="1:26" ht="12.75" customHeight="1" x14ac:dyDescent="0.2">
      <c r="A926" s="91"/>
      <c r="B926" s="91"/>
      <c r="C926" s="91"/>
      <c r="D926" s="91"/>
      <c r="E926" s="91"/>
      <c r="F926" s="91"/>
      <c r="G926" s="91"/>
      <c r="H926" s="91"/>
      <c r="I926" s="91"/>
      <c r="J926" s="91"/>
      <c r="K926" s="91"/>
      <c r="L926" s="91"/>
      <c r="M926" s="91"/>
      <c r="N926" s="91"/>
      <c r="O926" s="91"/>
      <c r="P926" s="91"/>
      <c r="Q926" s="91"/>
      <c r="R926" s="91"/>
      <c r="S926" s="91"/>
      <c r="T926" s="91"/>
      <c r="U926" s="91"/>
      <c r="V926" s="91"/>
      <c r="W926" s="91"/>
      <c r="X926" s="91"/>
      <c r="Y926" s="91"/>
      <c r="Z926" s="91"/>
    </row>
    <row r="927" spans="1:26" ht="12.75" customHeight="1" x14ac:dyDescent="0.2">
      <c r="A927" s="91"/>
      <c r="B927" s="91"/>
      <c r="C927" s="91"/>
      <c r="D927" s="91"/>
      <c r="E927" s="91"/>
      <c r="F927" s="91"/>
      <c r="G927" s="91"/>
      <c r="H927" s="91"/>
      <c r="I927" s="91"/>
      <c r="J927" s="91"/>
      <c r="K927" s="91"/>
      <c r="L927" s="91"/>
      <c r="M927" s="91"/>
      <c r="N927" s="91"/>
      <c r="O927" s="91"/>
      <c r="P927" s="91"/>
      <c r="Q927" s="91"/>
      <c r="R927" s="91"/>
      <c r="S927" s="91"/>
      <c r="T927" s="91"/>
      <c r="U927" s="91"/>
      <c r="V927" s="91"/>
      <c r="W927" s="91"/>
      <c r="X927" s="91"/>
      <c r="Y927" s="91"/>
      <c r="Z927" s="91"/>
    </row>
    <row r="928" spans="1:26" ht="12.75" customHeight="1" x14ac:dyDescent="0.2">
      <c r="A928" s="91"/>
      <c r="B928" s="91"/>
      <c r="C928" s="91"/>
      <c r="D928" s="91"/>
      <c r="E928" s="91"/>
      <c r="F928" s="91"/>
      <c r="G928" s="91"/>
      <c r="H928" s="91"/>
      <c r="I928" s="91"/>
      <c r="J928" s="91"/>
      <c r="K928" s="91"/>
      <c r="L928" s="91"/>
      <c r="M928" s="91"/>
      <c r="N928" s="91"/>
      <c r="O928" s="91"/>
      <c r="P928" s="91"/>
      <c r="Q928" s="91"/>
      <c r="R928" s="91"/>
      <c r="S928" s="91"/>
      <c r="T928" s="91"/>
      <c r="U928" s="91"/>
      <c r="V928" s="91"/>
      <c r="W928" s="91"/>
      <c r="X928" s="91"/>
      <c r="Y928" s="91"/>
      <c r="Z928" s="91"/>
    </row>
    <row r="929" spans="1:26" ht="12.75" customHeight="1" x14ac:dyDescent="0.2">
      <c r="A929" s="91"/>
      <c r="B929" s="91"/>
      <c r="C929" s="91"/>
      <c r="D929" s="91"/>
      <c r="E929" s="91"/>
      <c r="F929" s="91"/>
      <c r="G929" s="91"/>
      <c r="H929" s="91"/>
      <c r="I929" s="91"/>
      <c r="J929" s="91"/>
      <c r="K929" s="91"/>
      <c r="L929" s="91"/>
      <c r="M929" s="91"/>
      <c r="N929" s="91"/>
      <c r="O929" s="91"/>
      <c r="P929" s="91"/>
      <c r="Q929" s="91"/>
      <c r="R929" s="91"/>
      <c r="S929" s="91"/>
      <c r="T929" s="91"/>
      <c r="U929" s="91"/>
      <c r="V929" s="91"/>
      <c r="W929" s="91"/>
      <c r="X929" s="91"/>
      <c r="Y929" s="91"/>
      <c r="Z929" s="91"/>
    </row>
    <row r="930" spans="1:26" ht="12.75" customHeight="1" x14ac:dyDescent="0.2">
      <c r="A930" s="91"/>
      <c r="B930" s="91"/>
      <c r="C930" s="91"/>
      <c r="D930" s="91"/>
      <c r="E930" s="91"/>
      <c r="F930" s="91"/>
      <c r="G930" s="91"/>
      <c r="H930" s="91"/>
      <c r="I930" s="91"/>
      <c r="J930" s="91"/>
      <c r="K930" s="91"/>
      <c r="L930" s="91"/>
      <c r="M930" s="91"/>
      <c r="N930" s="91"/>
      <c r="O930" s="91"/>
      <c r="P930" s="91"/>
      <c r="Q930" s="91"/>
      <c r="R930" s="91"/>
      <c r="S930" s="91"/>
      <c r="T930" s="91"/>
      <c r="U930" s="91"/>
      <c r="V930" s="91"/>
      <c r="W930" s="91"/>
      <c r="X930" s="91"/>
      <c r="Y930" s="91"/>
      <c r="Z930" s="91"/>
    </row>
    <row r="931" spans="1:26" ht="12.75" customHeight="1" x14ac:dyDescent="0.2">
      <c r="A931" s="91"/>
      <c r="B931" s="91"/>
      <c r="C931" s="91"/>
      <c r="D931" s="91"/>
      <c r="E931" s="91"/>
      <c r="F931" s="91"/>
      <c r="G931" s="91"/>
      <c r="H931" s="91"/>
      <c r="I931" s="91"/>
      <c r="J931" s="91"/>
      <c r="K931" s="91"/>
      <c r="L931" s="91"/>
      <c r="M931" s="91"/>
      <c r="N931" s="91"/>
      <c r="O931" s="91"/>
      <c r="P931" s="91"/>
      <c r="Q931" s="91"/>
      <c r="R931" s="91"/>
      <c r="S931" s="91"/>
      <c r="T931" s="91"/>
      <c r="U931" s="91"/>
      <c r="V931" s="91"/>
      <c r="W931" s="91"/>
      <c r="X931" s="91"/>
      <c r="Y931" s="91"/>
      <c r="Z931" s="91"/>
    </row>
    <row r="932" spans="1:26" ht="12.75" customHeight="1" x14ac:dyDescent="0.2">
      <c r="A932" s="91"/>
      <c r="B932" s="91"/>
      <c r="C932" s="91"/>
      <c r="D932" s="91"/>
      <c r="E932" s="91"/>
      <c r="F932" s="91"/>
      <c r="G932" s="91"/>
      <c r="H932" s="91"/>
      <c r="I932" s="91"/>
      <c r="J932" s="91"/>
      <c r="K932" s="91"/>
      <c r="L932" s="91"/>
      <c r="M932" s="91"/>
      <c r="N932" s="91"/>
      <c r="O932" s="91"/>
      <c r="P932" s="91"/>
      <c r="Q932" s="91"/>
      <c r="R932" s="91"/>
      <c r="S932" s="91"/>
      <c r="T932" s="91"/>
      <c r="U932" s="91"/>
      <c r="V932" s="91"/>
      <c r="W932" s="91"/>
      <c r="X932" s="91"/>
      <c r="Y932" s="91"/>
      <c r="Z932" s="91"/>
    </row>
    <row r="933" spans="1:26" ht="12.75" customHeight="1" x14ac:dyDescent="0.2">
      <c r="A933" s="91"/>
      <c r="B933" s="91"/>
      <c r="C933" s="91"/>
      <c r="D933" s="91"/>
      <c r="E933" s="91"/>
      <c r="F933" s="91"/>
      <c r="G933" s="91"/>
      <c r="H933" s="91"/>
      <c r="I933" s="91"/>
      <c r="J933" s="91"/>
      <c r="K933" s="91"/>
      <c r="L933" s="91"/>
      <c r="M933" s="91"/>
      <c r="N933" s="91"/>
      <c r="O933" s="91"/>
      <c r="P933" s="91"/>
      <c r="Q933" s="91"/>
      <c r="R933" s="91"/>
      <c r="S933" s="91"/>
      <c r="T933" s="91"/>
      <c r="U933" s="91"/>
      <c r="V933" s="91"/>
      <c r="W933" s="91"/>
      <c r="X933" s="91"/>
      <c r="Y933" s="91"/>
      <c r="Z933" s="91"/>
    </row>
    <row r="934" spans="1:26" ht="12.75" customHeight="1" x14ac:dyDescent="0.2">
      <c r="A934" s="91"/>
      <c r="B934" s="91"/>
      <c r="C934" s="91"/>
      <c r="D934" s="91"/>
      <c r="E934" s="91"/>
      <c r="F934" s="91"/>
      <c r="G934" s="91"/>
      <c r="H934" s="91"/>
      <c r="I934" s="91"/>
      <c r="J934" s="91"/>
      <c r="K934" s="91"/>
      <c r="L934" s="91"/>
      <c r="M934" s="91"/>
      <c r="N934" s="91"/>
      <c r="O934" s="91"/>
      <c r="P934" s="91"/>
      <c r="Q934" s="91"/>
      <c r="R934" s="91"/>
      <c r="S934" s="91"/>
      <c r="T934" s="91"/>
      <c r="U934" s="91"/>
      <c r="V934" s="91"/>
      <c r="W934" s="91"/>
      <c r="X934" s="91"/>
      <c r="Y934" s="91"/>
      <c r="Z934" s="91"/>
    </row>
    <row r="935" spans="1:26" ht="12.75" customHeight="1" x14ac:dyDescent="0.2">
      <c r="A935" s="91"/>
      <c r="B935" s="91"/>
      <c r="C935" s="91"/>
      <c r="D935" s="91"/>
      <c r="E935" s="91"/>
      <c r="F935" s="91"/>
      <c r="G935" s="91"/>
      <c r="H935" s="91"/>
      <c r="I935" s="91"/>
      <c r="J935" s="91"/>
      <c r="K935" s="91"/>
      <c r="L935" s="91"/>
      <c r="M935" s="91"/>
      <c r="N935" s="91"/>
      <c r="O935" s="91"/>
      <c r="P935" s="91"/>
      <c r="Q935" s="91"/>
      <c r="R935" s="91"/>
      <c r="S935" s="91"/>
      <c r="T935" s="91"/>
      <c r="U935" s="91"/>
      <c r="V935" s="91"/>
      <c r="W935" s="91"/>
      <c r="X935" s="91"/>
      <c r="Y935" s="91"/>
      <c r="Z935" s="91"/>
    </row>
    <row r="936" spans="1:26" ht="12.75" customHeight="1" x14ac:dyDescent="0.2">
      <c r="A936" s="91"/>
      <c r="B936" s="91"/>
      <c r="C936" s="91"/>
      <c r="D936" s="91"/>
      <c r="E936" s="91"/>
      <c r="F936" s="91"/>
      <c r="G936" s="91"/>
      <c r="H936" s="91"/>
      <c r="I936" s="91"/>
      <c r="J936" s="91"/>
      <c r="K936" s="91"/>
      <c r="L936" s="91"/>
      <c r="M936" s="91"/>
      <c r="N936" s="91"/>
      <c r="O936" s="91"/>
      <c r="P936" s="91"/>
      <c r="Q936" s="91"/>
      <c r="R936" s="91"/>
      <c r="S936" s="91"/>
      <c r="T936" s="91"/>
      <c r="U936" s="91"/>
      <c r="V936" s="91"/>
      <c r="W936" s="91"/>
      <c r="X936" s="91"/>
      <c r="Y936" s="91"/>
      <c r="Z936" s="91"/>
    </row>
    <row r="937" spans="1:26" ht="12.75" customHeight="1" x14ac:dyDescent="0.2">
      <c r="A937" s="91"/>
      <c r="B937" s="91"/>
      <c r="C937" s="91"/>
      <c r="D937" s="91"/>
      <c r="E937" s="91"/>
      <c r="F937" s="91"/>
      <c r="G937" s="91"/>
      <c r="H937" s="91"/>
      <c r="I937" s="91"/>
      <c r="J937" s="91"/>
      <c r="K937" s="91"/>
      <c r="L937" s="91"/>
      <c r="M937" s="91"/>
      <c r="N937" s="91"/>
      <c r="O937" s="91"/>
      <c r="P937" s="91"/>
      <c r="Q937" s="91"/>
      <c r="R937" s="91"/>
      <c r="S937" s="91"/>
      <c r="T937" s="91"/>
      <c r="U937" s="91"/>
      <c r="V937" s="91"/>
      <c r="W937" s="91"/>
      <c r="X937" s="91"/>
      <c r="Y937" s="91"/>
      <c r="Z937" s="91"/>
    </row>
    <row r="938" spans="1:26" ht="12.75" customHeight="1" x14ac:dyDescent="0.2">
      <c r="A938" s="91"/>
      <c r="B938" s="91"/>
      <c r="C938" s="91"/>
      <c r="D938" s="91"/>
      <c r="E938" s="91"/>
      <c r="F938" s="91"/>
      <c r="G938" s="91"/>
      <c r="H938" s="91"/>
      <c r="I938" s="91"/>
      <c r="J938" s="91"/>
      <c r="K938" s="91"/>
      <c r="L938" s="91"/>
      <c r="M938" s="91"/>
      <c r="N938" s="91"/>
      <c r="O938" s="91"/>
      <c r="P938" s="91"/>
      <c r="Q938" s="91"/>
      <c r="R938" s="91"/>
      <c r="S938" s="91"/>
      <c r="T938" s="91"/>
      <c r="U938" s="91"/>
      <c r="V938" s="91"/>
      <c r="W938" s="91"/>
      <c r="X938" s="91"/>
      <c r="Y938" s="91"/>
      <c r="Z938" s="91"/>
    </row>
    <row r="939" spans="1:26" ht="12.75" customHeight="1" x14ac:dyDescent="0.2">
      <c r="A939" s="91"/>
      <c r="B939" s="91"/>
      <c r="C939" s="91"/>
      <c r="D939" s="91"/>
      <c r="E939" s="91"/>
      <c r="F939" s="91"/>
      <c r="G939" s="91"/>
      <c r="H939" s="91"/>
      <c r="I939" s="91"/>
      <c r="J939" s="91"/>
      <c r="K939" s="91"/>
      <c r="L939" s="91"/>
      <c r="M939" s="91"/>
      <c r="N939" s="91"/>
      <c r="O939" s="91"/>
      <c r="P939" s="91"/>
      <c r="Q939" s="91"/>
      <c r="R939" s="91"/>
      <c r="S939" s="91"/>
      <c r="T939" s="91"/>
      <c r="U939" s="91"/>
      <c r="V939" s="91"/>
      <c r="W939" s="91"/>
      <c r="X939" s="91"/>
      <c r="Y939" s="91"/>
      <c r="Z939" s="91"/>
    </row>
    <row r="940" spans="1:26" ht="12.75" customHeight="1" x14ac:dyDescent="0.2">
      <c r="A940" s="91"/>
      <c r="B940" s="91"/>
      <c r="C940" s="91"/>
      <c r="D940" s="91"/>
      <c r="E940" s="91"/>
      <c r="F940" s="91"/>
      <c r="G940" s="91"/>
      <c r="H940" s="91"/>
      <c r="I940" s="91"/>
      <c r="J940" s="91"/>
      <c r="K940" s="91"/>
      <c r="L940" s="91"/>
      <c r="M940" s="91"/>
      <c r="N940" s="91"/>
      <c r="O940" s="91"/>
      <c r="P940" s="91"/>
      <c r="Q940" s="91"/>
      <c r="R940" s="91"/>
      <c r="S940" s="91"/>
      <c r="T940" s="91"/>
      <c r="U940" s="91"/>
      <c r="V940" s="91"/>
      <c r="W940" s="91"/>
      <c r="X940" s="91"/>
      <c r="Y940" s="91"/>
      <c r="Z940" s="91"/>
    </row>
    <row r="941" spans="1:26" ht="12.75" customHeight="1" x14ac:dyDescent="0.2">
      <c r="A941" s="91"/>
      <c r="B941" s="91"/>
      <c r="C941" s="91"/>
      <c r="D941" s="91"/>
      <c r="E941" s="91"/>
      <c r="F941" s="91"/>
      <c r="G941" s="91"/>
      <c r="H941" s="91"/>
      <c r="I941" s="91"/>
      <c r="J941" s="91"/>
      <c r="K941" s="91"/>
      <c r="L941" s="91"/>
      <c r="M941" s="91"/>
      <c r="N941" s="91"/>
      <c r="O941" s="91"/>
      <c r="P941" s="91"/>
      <c r="Q941" s="91"/>
      <c r="R941" s="91"/>
      <c r="S941" s="91"/>
      <c r="T941" s="91"/>
      <c r="U941" s="91"/>
      <c r="V941" s="91"/>
      <c r="W941" s="91"/>
      <c r="X941" s="91"/>
      <c r="Y941" s="91"/>
      <c r="Z941" s="91"/>
    </row>
    <row r="942" spans="1:26" ht="12.75" customHeight="1" x14ac:dyDescent="0.2">
      <c r="A942" s="91"/>
      <c r="B942" s="91"/>
      <c r="C942" s="91"/>
      <c r="D942" s="91"/>
      <c r="E942" s="91"/>
      <c r="F942" s="91"/>
      <c r="G942" s="91"/>
      <c r="H942" s="91"/>
      <c r="I942" s="91"/>
      <c r="J942" s="91"/>
      <c r="K942" s="91"/>
      <c r="L942" s="91"/>
      <c r="M942" s="91"/>
      <c r="N942" s="91"/>
      <c r="O942" s="91"/>
      <c r="P942" s="91"/>
      <c r="Q942" s="91"/>
      <c r="R942" s="91"/>
      <c r="S942" s="91"/>
      <c r="T942" s="91"/>
      <c r="U942" s="91"/>
      <c r="V942" s="91"/>
      <c r="W942" s="91"/>
      <c r="X942" s="91"/>
      <c r="Y942" s="91"/>
      <c r="Z942" s="91"/>
    </row>
    <row r="943" spans="1:26" ht="12.75" customHeight="1" x14ac:dyDescent="0.2">
      <c r="A943" s="91"/>
      <c r="B943" s="91"/>
      <c r="C943" s="91"/>
      <c r="D943" s="91"/>
      <c r="E943" s="91"/>
      <c r="F943" s="91"/>
      <c r="G943" s="91"/>
      <c r="H943" s="91"/>
      <c r="I943" s="91"/>
      <c r="J943" s="91"/>
      <c r="K943" s="91"/>
      <c r="L943" s="91"/>
      <c r="M943" s="91"/>
      <c r="N943" s="91"/>
      <c r="O943" s="91"/>
      <c r="P943" s="91"/>
      <c r="Q943" s="91"/>
      <c r="R943" s="91"/>
      <c r="S943" s="91"/>
      <c r="T943" s="91"/>
      <c r="U943" s="91"/>
      <c r="V943" s="91"/>
      <c r="W943" s="91"/>
      <c r="X943" s="91"/>
      <c r="Y943" s="91"/>
      <c r="Z943" s="91"/>
    </row>
    <row r="944" spans="1:26" ht="12.75" customHeight="1" x14ac:dyDescent="0.2">
      <c r="A944" s="91"/>
      <c r="B944" s="91"/>
      <c r="C944" s="91"/>
      <c r="D944" s="91"/>
      <c r="E944" s="91"/>
      <c r="F944" s="91"/>
      <c r="G944" s="91"/>
      <c r="H944" s="91"/>
      <c r="I944" s="91"/>
      <c r="J944" s="91"/>
      <c r="K944" s="91"/>
      <c r="L944" s="91"/>
      <c r="M944" s="91"/>
      <c r="N944" s="91"/>
      <c r="O944" s="91"/>
      <c r="P944" s="91"/>
      <c r="Q944" s="91"/>
      <c r="R944" s="91"/>
      <c r="S944" s="91"/>
      <c r="T944" s="91"/>
      <c r="U944" s="91"/>
      <c r="V944" s="91"/>
      <c r="W944" s="91"/>
      <c r="X944" s="91"/>
      <c r="Y944" s="91"/>
      <c r="Z944" s="91"/>
    </row>
    <row r="945" spans="1:26" ht="12.75" customHeight="1" x14ac:dyDescent="0.2">
      <c r="A945" s="91"/>
      <c r="B945" s="91"/>
      <c r="C945" s="91"/>
      <c r="D945" s="91"/>
      <c r="E945" s="91"/>
      <c r="F945" s="91"/>
      <c r="G945" s="91"/>
      <c r="H945" s="91"/>
      <c r="I945" s="91"/>
      <c r="J945" s="91"/>
      <c r="K945" s="91"/>
      <c r="L945" s="91"/>
      <c r="M945" s="91"/>
      <c r="N945" s="91"/>
      <c r="O945" s="91"/>
      <c r="P945" s="91"/>
      <c r="Q945" s="91"/>
      <c r="R945" s="91"/>
      <c r="S945" s="91"/>
      <c r="T945" s="91"/>
      <c r="U945" s="91"/>
      <c r="V945" s="91"/>
      <c r="W945" s="91"/>
      <c r="X945" s="91"/>
      <c r="Y945" s="91"/>
      <c r="Z945" s="91"/>
    </row>
    <row r="946" spans="1:26" ht="12.75" customHeight="1" x14ac:dyDescent="0.2">
      <c r="A946" s="91"/>
      <c r="B946" s="91"/>
      <c r="C946" s="91"/>
      <c r="D946" s="91"/>
      <c r="E946" s="91"/>
      <c r="F946" s="91"/>
      <c r="G946" s="91"/>
      <c r="H946" s="91"/>
      <c r="I946" s="91"/>
      <c r="J946" s="91"/>
      <c r="K946" s="91"/>
      <c r="L946" s="91"/>
      <c r="M946" s="91"/>
      <c r="N946" s="91"/>
      <c r="O946" s="91"/>
      <c r="P946" s="91"/>
      <c r="Q946" s="91"/>
      <c r="R946" s="91"/>
      <c r="S946" s="91"/>
      <c r="T946" s="91"/>
      <c r="U946" s="91"/>
      <c r="V946" s="91"/>
      <c r="W946" s="91"/>
      <c r="X946" s="91"/>
      <c r="Y946" s="91"/>
      <c r="Z946" s="91"/>
    </row>
    <row r="947" spans="1:26" ht="12.75" customHeight="1" x14ac:dyDescent="0.2">
      <c r="A947" s="91"/>
      <c r="B947" s="91"/>
      <c r="C947" s="91"/>
      <c r="D947" s="91"/>
      <c r="E947" s="91"/>
      <c r="F947" s="91"/>
      <c r="G947" s="91"/>
      <c r="H947" s="91"/>
      <c r="I947" s="91"/>
      <c r="J947" s="91"/>
      <c r="K947" s="91"/>
      <c r="L947" s="91"/>
      <c r="M947" s="91"/>
      <c r="N947" s="91"/>
      <c r="O947" s="91"/>
      <c r="P947" s="91"/>
      <c r="Q947" s="91"/>
      <c r="R947" s="91"/>
      <c r="S947" s="91"/>
      <c r="T947" s="91"/>
      <c r="U947" s="91"/>
      <c r="V947" s="91"/>
      <c r="W947" s="91"/>
      <c r="X947" s="91"/>
      <c r="Y947" s="91"/>
      <c r="Z947" s="91"/>
    </row>
    <row r="948" spans="1:26" ht="12.75" customHeight="1" x14ac:dyDescent="0.2">
      <c r="A948" s="91"/>
      <c r="B948" s="91"/>
      <c r="C948" s="91"/>
      <c r="D948" s="91"/>
      <c r="E948" s="91"/>
      <c r="F948" s="91"/>
      <c r="G948" s="91"/>
      <c r="H948" s="91"/>
      <c r="I948" s="91"/>
      <c r="J948" s="91"/>
      <c r="K948" s="91"/>
      <c r="L948" s="91"/>
      <c r="M948" s="91"/>
      <c r="N948" s="91"/>
      <c r="O948" s="91"/>
      <c r="P948" s="91"/>
      <c r="Q948" s="91"/>
      <c r="R948" s="91"/>
      <c r="S948" s="91"/>
      <c r="T948" s="91"/>
      <c r="U948" s="91"/>
      <c r="V948" s="91"/>
      <c r="W948" s="91"/>
      <c r="X948" s="91"/>
      <c r="Y948" s="91"/>
      <c r="Z948" s="91"/>
    </row>
    <row r="949" spans="1:26" ht="12.75" customHeight="1" x14ac:dyDescent="0.2">
      <c r="A949" s="91"/>
      <c r="B949" s="91"/>
      <c r="C949" s="91"/>
      <c r="D949" s="91"/>
      <c r="E949" s="91"/>
      <c r="F949" s="91"/>
      <c r="G949" s="91"/>
      <c r="H949" s="91"/>
      <c r="I949" s="91"/>
      <c r="J949" s="91"/>
      <c r="K949" s="91"/>
      <c r="L949" s="91"/>
      <c r="M949" s="91"/>
      <c r="N949" s="91"/>
      <c r="O949" s="91"/>
      <c r="P949" s="91"/>
      <c r="Q949" s="91"/>
      <c r="R949" s="91"/>
      <c r="S949" s="91"/>
      <c r="T949" s="91"/>
      <c r="U949" s="91"/>
      <c r="V949" s="91"/>
      <c r="W949" s="91"/>
      <c r="X949" s="91"/>
      <c r="Y949" s="91"/>
      <c r="Z949" s="91"/>
    </row>
    <row r="950" spans="1:26" ht="12.75" customHeight="1" x14ac:dyDescent="0.2">
      <c r="A950" s="91"/>
      <c r="B950" s="91"/>
      <c r="C950" s="91"/>
      <c r="D950" s="91"/>
      <c r="E950" s="91"/>
      <c r="F950" s="91"/>
      <c r="G950" s="91"/>
      <c r="H950" s="91"/>
      <c r="I950" s="91"/>
      <c r="J950" s="91"/>
      <c r="K950" s="91"/>
      <c r="L950" s="91"/>
      <c r="M950" s="91"/>
      <c r="N950" s="91"/>
      <c r="O950" s="91"/>
      <c r="P950" s="91"/>
      <c r="Q950" s="91"/>
      <c r="R950" s="91"/>
      <c r="S950" s="91"/>
      <c r="T950" s="91"/>
      <c r="U950" s="91"/>
      <c r="V950" s="91"/>
      <c r="W950" s="91"/>
      <c r="X950" s="91"/>
      <c r="Y950" s="91"/>
      <c r="Z950" s="91"/>
    </row>
    <row r="951" spans="1:26" ht="12.75" customHeight="1" x14ac:dyDescent="0.2">
      <c r="A951" s="91"/>
      <c r="B951" s="91"/>
      <c r="C951" s="91"/>
      <c r="D951" s="91"/>
      <c r="E951" s="91"/>
      <c r="F951" s="91"/>
      <c r="G951" s="91"/>
      <c r="H951" s="91"/>
      <c r="I951" s="91"/>
      <c r="J951" s="91"/>
      <c r="K951" s="91"/>
      <c r="L951" s="91"/>
      <c r="M951" s="91"/>
      <c r="N951" s="91"/>
      <c r="O951" s="91"/>
      <c r="P951" s="91"/>
      <c r="Q951" s="91"/>
      <c r="R951" s="91"/>
      <c r="S951" s="91"/>
      <c r="T951" s="91"/>
      <c r="U951" s="91"/>
      <c r="V951" s="91"/>
      <c r="W951" s="91"/>
      <c r="X951" s="91"/>
      <c r="Y951" s="91"/>
      <c r="Z951" s="91"/>
    </row>
    <row r="952" spans="1:26" ht="12.75" customHeight="1" x14ac:dyDescent="0.2">
      <c r="A952" s="91"/>
      <c r="B952" s="91"/>
      <c r="C952" s="91"/>
      <c r="D952" s="91"/>
      <c r="E952" s="91"/>
      <c r="F952" s="91"/>
      <c r="G952" s="91"/>
      <c r="H952" s="91"/>
      <c r="I952" s="91"/>
      <c r="J952" s="91"/>
      <c r="K952" s="91"/>
      <c r="L952" s="91"/>
      <c r="M952" s="91"/>
      <c r="N952" s="91"/>
      <c r="O952" s="91"/>
      <c r="P952" s="91"/>
      <c r="Q952" s="91"/>
      <c r="R952" s="91"/>
      <c r="S952" s="91"/>
      <c r="T952" s="91"/>
      <c r="U952" s="91"/>
      <c r="V952" s="91"/>
      <c r="W952" s="91"/>
      <c r="X952" s="91"/>
      <c r="Y952" s="91"/>
      <c r="Z952" s="91"/>
    </row>
    <row r="953" spans="1:26" ht="12.75" customHeight="1" x14ac:dyDescent="0.2">
      <c r="A953" s="91"/>
      <c r="B953" s="91"/>
      <c r="C953" s="91"/>
      <c r="D953" s="91"/>
      <c r="E953" s="91"/>
      <c r="F953" s="91"/>
      <c r="G953" s="91"/>
      <c r="H953" s="91"/>
      <c r="I953" s="91"/>
      <c r="J953" s="91"/>
      <c r="K953" s="91"/>
      <c r="L953" s="91"/>
      <c r="M953" s="91"/>
      <c r="N953" s="91"/>
      <c r="O953" s="91"/>
      <c r="P953" s="91"/>
      <c r="Q953" s="91"/>
      <c r="R953" s="91"/>
      <c r="S953" s="91"/>
      <c r="T953" s="91"/>
      <c r="U953" s="91"/>
      <c r="V953" s="91"/>
      <c r="W953" s="91"/>
      <c r="X953" s="91"/>
      <c r="Y953" s="91"/>
      <c r="Z953" s="91"/>
    </row>
    <row r="954" spans="1:26" ht="12.75" customHeight="1" x14ac:dyDescent="0.2">
      <c r="A954" s="91"/>
      <c r="B954" s="91"/>
      <c r="C954" s="91"/>
      <c r="D954" s="91"/>
      <c r="E954" s="91"/>
      <c r="F954" s="91"/>
      <c r="G954" s="91"/>
      <c r="H954" s="91"/>
      <c r="I954" s="91"/>
      <c r="J954" s="91"/>
      <c r="K954" s="91"/>
      <c r="L954" s="91"/>
      <c r="M954" s="91"/>
      <c r="N954" s="91"/>
      <c r="O954" s="91"/>
      <c r="P954" s="91"/>
      <c r="Q954" s="91"/>
      <c r="R954" s="91"/>
      <c r="S954" s="91"/>
      <c r="T954" s="91"/>
      <c r="U954" s="91"/>
      <c r="V954" s="91"/>
      <c r="W954" s="91"/>
      <c r="X954" s="91"/>
      <c r="Y954" s="91"/>
      <c r="Z954" s="91"/>
    </row>
    <row r="955" spans="1:26" ht="12.75" customHeight="1" x14ac:dyDescent="0.2">
      <c r="A955" s="91"/>
      <c r="B955" s="91"/>
      <c r="C955" s="91"/>
      <c r="D955" s="91"/>
      <c r="E955" s="91"/>
      <c r="F955" s="91"/>
      <c r="G955" s="91"/>
      <c r="H955" s="91"/>
      <c r="I955" s="91"/>
      <c r="J955" s="91"/>
      <c r="K955" s="91"/>
      <c r="L955" s="91"/>
      <c r="M955" s="91"/>
      <c r="N955" s="91"/>
      <c r="O955" s="91"/>
      <c r="P955" s="91"/>
      <c r="Q955" s="91"/>
      <c r="R955" s="91"/>
      <c r="S955" s="91"/>
      <c r="T955" s="91"/>
      <c r="U955" s="91"/>
      <c r="V955" s="91"/>
      <c r="W955" s="91"/>
      <c r="X955" s="91"/>
      <c r="Y955" s="91"/>
      <c r="Z955" s="91"/>
    </row>
    <row r="956" spans="1:26" ht="12.75" customHeight="1" x14ac:dyDescent="0.2">
      <c r="A956" s="91"/>
      <c r="B956" s="91"/>
      <c r="C956" s="91"/>
      <c r="D956" s="91"/>
      <c r="E956" s="91"/>
      <c r="F956" s="91"/>
      <c r="G956" s="91"/>
      <c r="H956" s="91"/>
      <c r="I956" s="91"/>
      <c r="J956" s="91"/>
      <c r="K956" s="91"/>
      <c r="L956" s="91"/>
      <c r="M956" s="91"/>
      <c r="N956" s="91"/>
      <c r="O956" s="91"/>
      <c r="P956" s="91"/>
      <c r="Q956" s="91"/>
      <c r="R956" s="91"/>
      <c r="S956" s="91"/>
      <c r="T956" s="91"/>
      <c r="U956" s="91"/>
      <c r="V956" s="91"/>
      <c r="W956" s="91"/>
      <c r="X956" s="91"/>
      <c r="Y956" s="91"/>
      <c r="Z956" s="91"/>
    </row>
    <row r="957" spans="1:26" ht="12.75" customHeight="1" x14ac:dyDescent="0.2">
      <c r="A957" s="91"/>
      <c r="B957" s="91"/>
      <c r="C957" s="91"/>
      <c r="D957" s="91"/>
      <c r="E957" s="91"/>
      <c r="F957" s="91"/>
      <c r="G957" s="91"/>
      <c r="H957" s="91"/>
      <c r="I957" s="91"/>
      <c r="J957" s="91"/>
      <c r="K957" s="91"/>
      <c r="L957" s="91"/>
      <c r="M957" s="91"/>
      <c r="N957" s="91"/>
      <c r="O957" s="91"/>
      <c r="P957" s="91"/>
      <c r="Q957" s="91"/>
      <c r="R957" s="91"/>
      <c r="S957" s="91"/>
      <c r="T957" s="91"/>
      <c r="U957" s="91"/>
      <c r="V957" s="91"/>
      <c r="W957" s="91"/>
      <c r="X957" s="91"/>
      <c r="Y957" s="91"/>
      <c r="Z957" s="91"/>
    </row>
    <row r="958" spans="1:26" ht="12.75" customHeight="1" x14ac:dyDescent="0.2">
      <c r="A958" s="91"/>
      <c r="B958" s="91"/>
      <c r="C958" s="91"/>
      <c r="D958" s="91"/>
      <c r="E958" s="91"/>
      <c r="F958" s="91"/>
      <c r="G958" s="91"/>
      <c r="H958" s="91"/>
      <c r="I958" s="91"/>
      <c r="J958" s="91"/>
      <c r="K958" s="91"/>
      <c r="L958" s="91"/>
      <c r="M958" s="91"/>
      <c r="N958" s="91"/>
      <c r="O958" s="91"/>
      <c r="P958" s="91"/>
      <c r="Q958" s="91"/>
      <c r="R958" s="91"/>
      <c r="S958" s="91"/>
      <c r="T958" s="91"/>
      <c r="U958" s="91"/>
      <c r="V958" s="91"/>
      <c r="W958" s="91"/>
      <c r="X958" s="91"/>
      <c r="Y958" s="91"/>
      <c r="Z958" s="91"/>
    </row>
    <row r="959" spans="1:26" ht="12.75" customHeight="1" x14ac:dyDescent="0.2">
      <c r="A959" s="91"/>
      <c r="B959" s="91"/>
      <c r="C959" s="91"/>
      <c r="D959" s="91"/>
      <c r="E959" s="91"/>
      <c r="F959" s="91"/>
      <c r="G959" s="91"/>
      <c r="H959" s="91"/>
      <c r="I959" s="91"/>
      <c r="J959" s="91"/>
      <c r="K959" s="91"/>
      <c r="L959" s="91"/>
      <c r="M959" s="91"/>
      <c r="N959" s="91"/>
      <c r="O959" s="91"/>
      <c r="P959" s="91"/>
      <c r="Q959" s="91"/>
      <c r="R959" s="91"/>
      <c r="S959" s="91"/>
      <c r="T959" s="91"/>
      <c r="U959" s="91"/>
      <c r="V959" s="91"/>
      <c r="W959" s="91"/>
      <c r="X959" s="91"/>
      <c r="Y959" s="91"/>
      <c r="Z959" s="91"/>
    </row>
    <row r="960" spans="1:26" ht="12.75" customHeight="1" x14ac:dyDescent="0.2">
      <c r="A960" s="91"/>
      <c r="B960" s="91"/>
      <c r="C960" s="91"/>
      <c r="D960" s="91"/>
      <c r="E960" s="91"/>
      <c r="F960" s="91"/>
      <c r="G960" s="91"/>
      <c r="H960" s="91"/>
      <c r="I960" s="91"/>
      <c r="J960" s="91"/>
      <c r="K960" s="91"/>
      <c r="L960" s="91"/>
      <c r="M960" s="91"/>
      <c r="N960" s="91"/>
      <c r="O960" s="91"/>
      <c r="P960" s="91"/>
      <c r="Q960" s="91"/>
      <c r="R960" s="91"/>
      <c r="S960" s="91"/>
      <c r="T960" s="91"/>
      <c r="U960" s="91"/>
      <c r="V960" s="91"/>
      <c r="W960" s="91"/>
      <c r="X960" s="91"/>
      <c r="Y960" s="91"/>
      <c r="Z960" s="91"/>
    </row>
    <row r="961" spans="1:26" ht="12.75" customHeight="1" x14ac:dyDescent="0.2">
      <c r="A961" s="91"/>
      <c r="B961" s="91"/>
      <c r="C961" s="91"/>
      <c r="D961" s="91"/>
      <c r="E961" s="91"/>
      <c r="F961" s="91"/>
      <c r="G961" s="91"/>
      <c r="H961" s="91"/>
      <c r="I961" s="91"/>
      <c r="J961" s="91"/>
      <c r="K961" s="91"/>
      <c r="L961" s="91"/>
      <c r="M961" s="91"/>
      <c r="N961" s="91"/>
      <c r="O961" s="91"/>
      <c r="P961" s="91"/>
      <c r="Q961" s="91"/>
      <c r="R961" s="91"/>
      <c r="S961" s="91"/>
      <c r="T961" s="91"/>
      <c r="U961" s="91"/>
      <c r="V961" s="91"/>
      <c r="W961" s="91"/>
      <c r="X961" s="91"/>
      <c r="Y961" s="91"/>
      <c r="Z961" s="91"/>
    </row>
    <row r="962" spans="1:26" ht="12.75" customHeight="1" x14ac:dyDescent="0.2">
      <c r="A962" s="91"/>
      <c r="B962" s="91"/>
      <c r="C962" s="91"/>
      <c r="D962" s="91"/>
      <c r="E962" s="91"/>
      <c r="F962" s="91"/>
      <c r="G962" s="91"/>
      <c r="H962" s="91"/>
      <c r="I962" s="91"/>
      <c r="J962" s="91"/>
      <c r="K962" s="91"/>
      <c r="L962" s="91"/>
      <c r="M962" s="91"/>
      <c r="N962" s="91"/>
      <c r="O962" s="91"/>
      <c r="P962" s="91"/>
      <c r="Q962" s="91"/>
      <c r="R962" s="91"/>
      <c r="S962" s="91"/>
      <c r="T962" s="91"/>
      <c r="U962" s="91"/>
      <c r="V962" s="91"/>
      <c r="W962" s="91"/>
      <c r="X962" s="91"/>
      <c r="Y962" s="91"/>
      <c r="Z962" s="91"/>
    </row>
    <row r="963" spans="1:26" ht="12.75" customHeight="1" x14ac:dyDescent="0.2">
      <c r="A963" s="91"/>
      <c r="B963" s="91"/>
      <c r="C963" s="91"/>
      <c r="D963" s="91"/>
      <c r="E963" s="91"/>
      <c r="F963" s="91"/>
      <c r="G963" s="91"/>
      <c r="H963" s="91"/>
      <c r="I963" s="91"/>
      <c r="J963" s="91"/>
      <c r="K963" s="91"/>
      <c r="L963" s="91"/>
      <c r="M963" s="91"/>
      <c r="N963" s="91"/>
      <c r="O963" s="91"/>
      <c r="P963" s="91"/>
      <c r="Q963" s="91"/>
      <c r="R963" s="91"/>
      <c r="S963" s="91"/>
      <c r="T963" s="91"/>
      <c r="U963" s="91"/>
      <c r="V963" s="91"/>
      <c r="W963" s="91"/>
      <c r="X963" s="91"/>
      <c r="Y963" s="91"/>
      <c r="Z963" s="91"/>
    </row>
    <row r="964" spans="1:26" ht="12.75" customHeight="1" x14ac:dyDescent="0.2">
      <c r="A964" s="91"/>
      <c r="B964" s="91"/>
      <c r="C964" s="91"/>
      <c r="D964" s="91"/>
      <c r="E964" s="91"/>
      <c r="F964" s="91"/>
      <c r="G964" s="91"/>
      <c r="H964" s="91"/>
      <c r="I964" s="91"/>
      <c r="J964" s="91"/>
      <c r="K964" s="91"/>
      <c r="L964" s="91"/>
      <c r="M964" s="91"/>
      <c r="N964" s="91"/>
      <c r="O964" s="91"/>
      <c r="P964" s="91"/>
      <c r="Q964" s="91"/>
      <c r="R964" s="91"/>
      <c r="S964" s="91"/>
      <c r="T964" s="91"/>
      <c r="U964" s="91"/>
      <c r="V964" s="91"/>
      <c r="W964" s="91"/>
      <c r="X964" s="91"/>
      <c r="Y964" s="91"/>
      <c r="Z964" s="91"/>
    </row>
    <row r="965" spans="1:26" ht="12.75" customHeight="1" x14ac:dyDescent="0.2">
      <c r="A965" s="91"/>
      <c r="B965" s="91"/>
      <c r="C965" s="91"/>
      <c r="D965" s="91"/>
      <c r="E965" s="91"/>
      <c r="F965" s="91"/>
      <c r="G965" s="91"/>
      <c r="H965" s="91"/>
      <c r="I965" s="91"/>
      <c r="J965" s="91"/>
      <c r="K965" s="91"/>
      <c r="L965" s="91"/>
      <c r="M965" s="91"/>
      <c r="N965" s="91"/>
      <c r="O965" s="91"/>
      <c r="P965" s="91"/>
      <c r="Q965" s="91"/>
      <c r="R965" s="91"/>
      <c r="S965" s="91"/>
      <c r="T965" s="91"/>
      <c r="U965" s="91"/>
      <c r="V965" s="91"/>
      <c r="W965" s="91"/>
      <c r="X965" s="91"/>
      <c r="Y965" s="91"/>
      <c r="Z965" s="91"/>
    </row>
    <row r="966" spans="1:26" ht="12.75" customHeight="1" x14ac:dyDescent="0.2">
      <c r="A966" s="91"/>
      <c r="B966" s="91"/>
      <c r="C966" s="91"/>
      <c r="D966" s="91"/>
      <c r="E966" s="91"/>
      <c r="F966" s="91"/>
      <c r="G966" s="91"/>
      <c r="H966" s="91"/>
      <c r="I966" s="91"/>
      <c r="J966" s="91"/>
      <c r="K966" s="91"/>
      <c r="L966" s="91"/>
      <c r="M966" s="91"/>
      <c r="N966" s="91"/>
      <c r="O966" s="91"/>
      <c r="P966" s="91"/>
      <c r="Q966" s="91"/>
      <c r="R966" s="91"/>
      <c r="S966" s="91"/>
      <c r="T966" s="91"/>
      <c r="U966" s="91"/>
      <c r="V966" s="91"/>
      <c r="W966" s="91"/>
      <c r="X966" s="91"/>
      <c r="Y966" s="91"/>
      <c r="Z966" s="91"/>
    </row>
    <row r="967" spans="1:26" ht="12.75" customHeight="1" x14ac:dyDescent="0.2">
      <c r="A967" s="91"/>
      <c r="B967" s="91"/>
      <c r="C967" s="91"/>
      <c r="D967" s="91"/>
      <c r="E967" s="91"/>
      <c r="F967" s="91"/>
      <c r="G967" s="91"/>
      <c r="H967" s="91"/>
      <c r="I967" s="91"/>
      <c r="J967" s="91"/>
      <c r="K967" s="91"/>
      <c r="L967" s="91"/>
      <c r="M967" s="91"/>
      <c r="N967" s="91"/>
      <c r="O967" s="91"/>
      <c r="P967" s="91"/>
      <c r="Q967" s="91"/>
      <c r="R967" s="91"/>
      <c r="S967" s="91"/>
      <c r="T967" s="91"/>
      <c r="U967" s="91"/>
      <c r="V967" s="91"/>
      <c r="W967" s="91"/>
      <c r="X967" s="91"/>
      <c r="Y967" s="91"/>
      <c r="Z967" s="91"/>
    </row>
    <row r="968" spans="1:26" ht="12.75" customHeight="1" x14ac:dyDescent="0.2">
      <c r="A968" s="91"/>
      <c r="B968" s="91"/>
      <c r="C968" s="91"/>
      <c r="D968" s="91"/>
      <c r="E968" s="91"/>
      <c r="F968" s="91"/>
      <c r="G968" s="91"/>
      <c r="H968" s="91"/>
      <c r="I968" s="91"/>
      <c r="J968" s="91"/>
      <c r="K968" s="91"/>
      <c r="L968" s="91"/>
      <c r="M968" s="91"/>
      <c r="N968" s="91"/>
      <c r="O968" s="91"/>
      <c r="P968" s="91"/>
      <c r="Q968" s="91"/>
      <c r="R968" s="91"/>
      <c r="S968" s="91"/>
      <c r="T968" s="91"/>
      <c r="U968" s="91"/>
      <c r="V968" s="91"/>
      <c r="W968" s="91"/>
      <c r="X968" s="91"/>
      <c r="Y968" s="91"/>
      <c r="Z968" s="91"/>
    </row>
    <row r="969" spans="1:26" ht="12.75" customHeight="1" x14ac:dyDescent="0.2">
      <c r="A969" s="91"/>
      <c r="B969" s="91"/>
      <c r="C969" s="91"/>
      <c r="D969" s="91"/>
      <c r="E969" s="91"/>
      <c r="F969" s="91"/>
      <c r="G969" s="91"/>
      <c r="H969" s="91"/>
      <c r="I969" s="91"/>
      <c r="J969" s="91"/>
      <c r="K969" s="91"/>
      <c r="L969" s="91"/>
      <c r="M969" s="91"/>
      <c r="N969" s="91"/>
      <c r="O969" s="91"/>
      <c r="P969" s="91"/>
      <c r="Q969" s="91"/>
      <c r="R969" s="91"/>
      <c r="S969" s="91"/>
      <c r="T969" s="91"/>
      <c r="U969" s="91"/>
      <c r="V969" s="91"/>
      <c r="W969" s="91"/>
      <c r="X969" s="91"/>
      <c r="Y969" s="91"/>
      <c r="Z969" s="91"/>
    </row>
    <row r="970" spans="1:26" ht="12.75" customHeight="1" x14ac:dyDescent="0.2">
      <c r="A970" s="91"/>
      <c r="B970" s="91"/>
      <c r="C970" s="91"/>
      <c r="D970" s="91"/>
      <c r="E970" s="91"/>
      <c r="F970" s="91"/>
      <c r="G970" s="91"/>
      <c r="H970" s="91"/>
      <c r="I970" s="91"/>
      <c r="J970" s="91"/>
      <c r="K970" s="91"/>
      <c r="L970" s="91"/>
      <c r="M970" s="91"/>
      <c r="N970" s="91"/>
      <c r="O970" s="91"/>
      <c r="P970" s="91"/>
      <c r="Q970" s="91"/>
      <c r="R970" s="91"/>
      <c r="S970" s="91"/>
      <c r="T970" s="91"/>
      <c r="U970" s="91"/>
      <c r="V970" s="91"/>
      <c r="W970" s="91"/>
      <c r="X970" s="91"/>
      <c r="Y970" s="91"/>
      <c r="Z970" s="91"/>
    </row>
    <row r="971" spans="1:26" ht="12.75" customHeight="1" x14ac:dyDescent="0.2">
      <c r="A971" s="91"/>
      <c r="B971" s="91"/>
      <c r="C971" s="91"/>
      <c r="D971" s="91"/>
      <c r="E971" s="91"/>
      <c r="F971" s="91"/>
      <c r="G971" s="91"/>
      <c r="H971" s="91"/>
      <c r="I971" s="91"/>
      <c r="J971" s="91"/>
      <c r="K971" s="91"/>
      <c r="L971" s="91"/>
      <c r="M971" s="91"/>
      <c r="N971" s="91"/>
      <c r="O971" s="91"/>
      <c r="P971" s="91"/>
      <c r="Q971" s="91"/>
      <c r="R971" s="91"/>
      <c r="S971" s="91"/>
      <c r="T971" s="91"/>
      <c r="U971" s="91"/>
      <c r="V971" s="91"/>
      <c r="W971" s="91"/>
      <c r="X971" s="91"/>
      <c r="Y971" s="91"/>
      <c r="Z971" s="91"/>
    </row>
    <row r="972" spans="1:26" ht="12.75" customHeight="1" x14ac:dyDescent="0.2">
      <c r="A972" s="91"/>
      <c r="B972" s="91"/>
      <c r="C972" s="91"/>
      <c r="D972" s="91"/>
      <c r="E972" s="91"/>
      <c r="F972" s="91"/>
      <c r="G972" s="91"/>
      <c r="H972" s="91"/>
      <c r="I972" s="91"/>
      <c r="J972" s="91"/>
      <c r="K972" s="91"/>
      <c r="L972" s="91"/>
      <c r="M972" s="91"/>
      <c r="N972" s="91"/>
      <c r="O972" s="91"/>
      <c r="P972" s="91"/>
      <c r="Q972" s="91"/>
      <c r="R972" s="91"/>
      <c r="S972" s="91"/>
      <c r="T972" s="91"/>
      <c r="U972" s="91"/>
      <c r="V972" s="91"/>
      <c r="W972" s="91"/>
      <c r="X972" s="91"/>
      <c r="Y972" s="91"/>
      <c r="Z972" s="91"/>
    </row>
    <row r="973" spans="1:26" ht="12.75" customHeight="1" x14ac:dyDescent="0.2">
      <c r="A973" s="91"/>
      <c r="B973" s="91"/>
      <c r="C973" s="91"/>
      <c r="D973" s="91"/>
      <c r="E973" s="91"/>
      <c r="F973" s="91"/>
      <c r="G973" s="91"/>
      <c r="H973" s="91"/>
      <c r="I973" s="91"/>
      <c r="J973" s="91"/>
      <c r="K973" s="91"/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91"/>
      <c r="Z973" s="91"/>
    </row>
    <row r="974" spans="1:26" ht="12.75" customHeight="1" x14ac:dyDescent="0.2">
      <c r="A974" s="91"/>
      <c r="B974" s="91"/>
      <c r="C974" s="91"/>
      <c r="D974" s="91"/>
      <c r="E974" s="91"/>
      <c r="F974" s="91"/>
      <c r="G974" s="91"/>
      <c r="H974" s="91"/>
      <c r="I974" s="91"/>
      <c r="J974" s="91"/>
      <c r="K974" s="91"/>
      <c r="L974" s="91"/>
      <c r="M974" s="91"/>
      <c r="N974" s="91"/>
      <c r="O974" s="91"/>
      <c r="P974" s="91"/>
      <c r="Q974" s="91"/>
      <c r="R974" s="91"/>
      <c r="S974" s="91"/>
      <c r="T974" s="91"/>
      <c r="U974" s="91"/>
      <c r="V974" s="91"/>
      <c r="W974" s="91"/>
      <c r="X974" s="91"/>
      <c r="Y974" s="91"/>
      <c r="Z974" s="91"/>
    </row>
    <row r="975" spans="1:26" ht="12.75" customHeight="1" x14ac:dyDescent="0.2">
      <c r="A975" s="91"/>
      <c r="B975" s="91"/>
      <c r="C975" s="91"/>
      <c r="D975" s="91"/>
      <c r="E975" s="91"/>
      <c r="F975" s="91"/>
      <c r="G975" s="91"/>
      <c r="H975" s="91"/>
      <c r="I975" s="91"/>
      <c r="J975" s="91"/>
      <c r="K975" s="91"/>
      <c r="L975" s="91"/>
      <c r="M975" s="91"/>
      <c r="N975" s="91"/>
      <c r="O975" s="91"/>
      <c r="P975" s="91"/>
      <c r="Q975" s="91"/>
      <c r="R975" s="91"/>
      <c r="S975" s="91"/>
      <c r="T975" s="91"/>
      <c r="U975" s="91"/>
      <c r="V975" s="91"/>
      <c r="W975" s="91"/>
      <c r="X975" s="91"/>
      <c r="Y975" s="91"/>
      <c r="Z975" s="91"/>
    </row>
    <row r="976" spans="1:26" ht="12.75" customHeight="1" x14ac:dyDescent="0.2">
      <c r="A976" s="91"/>
      <c r="B976" s="91"/>
      <c r="C976" s="91"/>
      <c r="D976" s="91"/>
      <c r="E976" s="91"/>
      <c r="F976" s="91"/>
      <c r="G976" s="91"/>
      <c r="H976" s="91"/>
      <c r="I976" s="91"/>
      <c r="J976" s="91"/>
      <c r="K976" s="91"/>
      <c r="L976" s="91"/>
      <c r="M976" s="91"/>
      <c r="N976" s="91"/>
      <c r="O976" s="91"/>
      <c r="P976" s="91"/>
      <c r="Q976" s="91"/>
      <c r="R976" s="91"/>
      <c r="S976" s="91"/>
      <c r="T976" s="91"/>
      <c r="U976" s="91"/>
      <c r="V976" s="91"/>
      <c r="W976" s="91"/>
      <c r="X976" s="91"/>
      <c r="Y976" s="91"/>
      <c r="Z976" s="91"/>
    </row>
    <row r="977" spans="1:26" ht="12.75" customHeight="1" x14ac:dyDescent="0.2">
      <c r="A977" s="91"/>
      <c r="B977" s="91"/>
      <c r="C977" s="91"/>
      <c r="D977" s="91"/>
      <c r="E977" s="91"/>
      <c r="F977" s="91"/>
      <c r="G977" s="91"/>
      <c r="H977" s="91"/>
      <c r="I977" s="91"/>
      <c r="J977" s="91"/>
      <c r="K977" s="91"/>
      <c r="L977" s="91"/>
      <c r="M977" s="91"/>
      <c r="N977" s="91"/>
      <c r="O977" s="91"/>
      <c r="P977" s="91"/>
      <c r="Q977" s="91"/>
      <c r="R977" s="91"/>
      <c r="S977" s="91"/>
      <c r="T977" s="91"/>
      <c r="U977" s="91"/>
      <c r="V977" s="91"/>
      <c r="W977" s="91"/>
      <c r="X977" s="91"/>
      <c r="Y977" s="91"/>
      <c r="Z977" s="91"/>
    </row>
    <row r="978" spans="1:26" ht="12.75" customHeight="1" x14ac:dyDescent="0.2">
      <c r="A978" s="91"/>
      <c r="B978" s="91"/>
      <c r="C978" s="91"/>
      <c r="D978" s="91"/>
      <c r="E978" s="91"/>
      <c r="F978" s="91"/>
      <c r="G978" s="91"/>
      <c r="H978" s="91"/>
      <c r="I978" s="91"/>
      <c r="J978" s="91"/>
      <c r="K978" s="91"/>
      <c r="L978" s="91"/>
      <c r="M978" s="91"/>
      <c r="N978" s="91"/>
      <c r="O978" s="91"/>
      <c r="P978" s="91"/>
      <c r="Q978" s="91"/>
      <c r="R978" s="91"/>
      <c r="S978" s="91"/>
      <c r="T978" s="91"/>
      <c r="U978" s="91"/>
      <c r="V978" s="91"/>
      <c r="W978" s="91"/>
      <c r="X978" s="91"/>
      <c r="Y978" s="91"/>
      <c r="Z978" s="91"/>
    </row>
    <row r="979" spans="1:26" ht="12.75" customHeight="1" x14ac:dyDescent="0.2">
      <c r="A979" s="91"/>
      <c r="B979" s="91"/>
      <c r="C979" s="91"/>
      <c r="D979" s="91"/>
      <c r="E979" s="91"/>
      <c r="F979" s="91"/>
      <c r="G979" s="91"/>
      <c r="H979" s="91"/>
      <c r="I979" s="91"/>
      <c r="J979" s="91"/>
      <c r="K979" s="91"/>
      <c r="L979" s="91"/>
      <c r="M979" s="91"/>
      <c r="N979" s="91"/>
      <c r="O979" s="91"/>
      <c r="P979" s="91"/>
      <c r="Q979" s="91"/>
      <c r="R979" s="91"/>
      <c r="S979" s="91"/>
      <c r="T979" s="91"/>
      <c r="U979" s="91"/>
      <c r="V979" s="91"/>
      <c r="W979" s="91"/>
      <c r="X979" s="91"/>
      <c r="Y979" s="91"/>
      <c r="Z979" s="91"/>
    </row>
    <row r="980" spans="1:26" ht="12.75" customHeight="1" x14ac:dyDescent="0.2">
      <c r="A980" s="91"/>
      <c r="B980" s="91"/>
      <c r="C980" s="91"/>
      <c r="D980" s="91"/>
      <c r="E980" s="91"/>
      <c r="F980" s="91"/>
      <c r="G980" s="91"/>
      <c r="H980" s="91"/>
      <c r="I980" s="91"/>
      <c r="J980" s="91"/>
      <c r="K980" s="91"/>
      <c r="L980" s="91"/>
      <c r="M980" s="91"/>
      <c r="N980" s="91"/>
      <c r="O980" s="91"/>
      <c r="P980" s="91"/>
      <c r="Q980" s="91"/>
      <c r="R980" s="91"/>
      <c r="S980" s="91"/>
      <c r="T980" s="91"/>
      <c r="U980" s="91"/>
      <c r="V980" s="91"/>
      <c r="W980" s="91"/>
      <c r="X980" s="91"/>
      <c r="Y980" s="91"/>
      <c r="Z980" s="91"/>
    </row>
    <row r="981" spans="1:26" ht="12.75" customHeight="1" x14ac:dyDescent="0.2">
      <c r="A981" s="91"/>
      <c r="B981" s="91"/>
      <c r="C981" s="91"/>
      <c r="D981" s="91"/>
      <c r="E981" s="91"/>
      <c r="F981" s="91"/>
      <c r="G981" s="91"/>
      <c r="H981" s="91"/>
      <c r="I981" s="91"/>
      <c r="J981" s="91"/>
      <c r="K981" s="91"/>
      <c r="L981" s="91"/>
      <c r="M981" s="91"/>
      <c r="N981" s="91"/>
      <c r="O981" s="91"/>
      <c r="P981" s="91"/>
      <c r="Q981" s="91"/>
      <c r="R981" s="91"/>
      <c r="S981" s="91"/>
      <c r="T981" s="91"/>
      <c r="U981" s="91"/>
      <c r="V981" s="91"/>
      <c r="W981" s="91"/>
      <c r="X981" s="91"/>
      <c r="Y981" s="91"/>
      <c r="Z981" s="91"/>
    </row>
    <row r="982" spans="1:26" ht="12.75" customHeight="1" x14ac:dyDescent="0.2">
      <c r="A982" s="91"/>
      <c r="B982" s="91"/>
      <c r="C982" s="91"/>
      <c r="D982" s="91"/>
      <c r="E982" s="91"/>
      <c r="F982" s="91"/>
      <c r="G982" s="91"/>
      <c r="H982" s="91"/>
      <c r="I982" s="91"/>
      <c r="J982" s="91"/>
      <c r="K982" s="91"/>
      <c r="L982" s="91"/>
      <c r="M982" s="91"/>
      <c r="N982" s="91"/>
      <c r="O982" s="91"/>
      <c r="P982" s="91"/>
      <c r="Q982" s="91"/>
      <c r="R982" s="91"/>
      <c r="S982" s="91"/>
      <c r="T982" s="91"/>
      <c r="U982" s="91"/>
      <c r="V982" s="91"/>
      <c r="W982" s="91"/>
      <c r="X982" s="91"/>
      <c r="Y982" s="91"/>
      <c r="Z982" s="91"/>
    </row>
    <row r="983" spans="1:26" ht="12.75" customHeight="1" x14ac:dyDescent="0.2">
      <c r="A983" s="91"/>
      <c r="B983" s="91"/>
      <c r="C983" s="91"/>
      <c r="D983" s="91"/>
      <c r="E983" s="91"/>
      <c r="F983" s="91"/>
      <c r="G983" s="91"/>
      <c r="H983" s="91"/>
      <c r="I983" s="91"/>
      <c r="J983" s="91"/>
      <c r="K983" s="91"/>
      <c r="L983" s="91"/>
      <c r="M983" s="91"/>
      <c r="N983" s="91"/>
      <c r="O983" s="91"/>
      <c r="P983" s="91"/>
      <c r="Q983" s="91"/>
      <c r="R983" s="91"/>
      <c r="S983" s="91"/>
      <c r="T983" s="91"/>
      <c r="U983" s="91"/>
      <c r="V983" s="91"/>
      <c r="W983" s="91"/>
      <c r="X983" s="91"/>
      <c r="Y983" s="91"/>
      <c r="Z983" s="91"/>
    </row>
    <row r="984" spans="1:26" ht="12.75" customHeight="1" x14ac:dyDescent="0.2">
      <c r="A984" s="91"/>
      <c r="B984" s="91"/>
      <c r="C984" s="91"/>
      <c r="D984" s="91"/>
      <c r="E984" s="91"/>
      <c r="F984" s="91"/>
      <c r="G984" s="91"/>
      <c r="H984" s="91"/>
      <c r="I984" s="91"/>
      <c r="J984" s="91"/>
      <c r="K984" s="91"/>
      <c r="L984" s="91"/>
      <c r="M984" s="91"/>
      <c r="N984" s="91"/>
      <c r="O984" s="91"/>
      <c r="P984" s="91"/>
      <c r="Q984" s="91"/>
      <c r="R984" s="91"/>
      <c r="S984" s="91"/>
      <c r="T984" s="91"/>
      <c r="U984" s="91"/>
      <c r="V984" s="91"/>
      <c r="W984" s="91"/>
      <c r="X984" s="91"/>
      <c r="Y984" s="91"/>
      <c r="Z984" s="91"/>
    </row>
    <row r="985" spans="1:26" ht="12.75" customHeight="1" x14ac:dyDescent="0.2">
      <c r="A985" s="91"/>
      <c r="B985" s="91"/>
      <c r="C985" s="91"/>
      <c r="D985" s="91"/>
      <c r="E985" s="91"/>
      <c r="F985" s="91"/>
      <c r="G985" s="91"/>
      <c r="H985" s="91"/>
      <c r="I985" s="91"/>
      <c r="J985" s="91"/>
      <c r="K985" s="91"/>
      <c r="L985" s="91"/>
      <c r="M985" s="91"/>
      <c r="N985" s="91"/>
      <c r="O985" s="91"/>
      <c r="P985" s="91"/>
      <c r="Q985" s="91"/>
      <c r="R985" s="91"/>
      <c r="S985" s="91"/>
      <c r="T985" s="91"/>
      <c r="U985" s="91"/>
      <c r="V985" s="91"/>
      <c r="W985" s="91"/>
      <c r="X985" s="91"/>
      <c r="Y985" s="91"/>
      <c r="Z985" s="91"/>
    </row>
    <row r="986" spans="1:26" ht="12.75" customHeight="1" x14ac:dyDescent="0.2">
      <c r="A986" s="91"/>
      <c r="B986" s="91"/>
      <c r="C986" s="91"/>
      <c r="D986" s="91"/>
      <c r="E986" s="91"/>
      <c r="F986" s="91"/>
      <c r="G986" s="91"/>
      <c r="H986" s="91"/>
      <c r="I986" s="91"/>
      <c r="J986" s="91"/>
      <c r="K986" s="91"/>
      <c r="L986" s="91"/>
      <c r="M986" s="91"/>
      <c r="N986" s="91"/>
      <c r="O986" s="91"/>
      <c r="P986" s="91"/>
      <c r="Q986" s="91"/>
      <c r="R986" s="91"/>
      <c r="S986" s="91"/>
      <c r="T986" s="91"/>
      <c r="U986" s="91"/>
      <c r="V986" s="91"/>
      <c r="W986" s="91"/>
      <c r="X986" s="91"/>
      <c r="Y986" s="91"/>
      <c r="Z986" s="91"/>
    </row>
    <row r="987" spans="1:26" ht="12.75" customHeight="1" x14ac:dyDescent="0.2">
      <c r="A987" s="91"/>
      <c r="B987" s="91"/>
      <c r="C987" s="91"/>
      <c r="D987" s="91"/>
      <c r="E987" s="91"/>
      <c r="F987" s="91"/>
      <c r="G987" s="91"/>
      <c r="H987" s="91"/>
      <c r="I987" s="91"/>
      <c r="J987" s="91"/>
      <c r="K987" s="91"/>
      <c r="L987" s="91"/>
      <c r="M987" s="91"/>
      <c r="N987" s="91"/>
      <c r="O987" s="91"/>
      <c r="P987" s="91"/>
      <c r="Q987" s="91"/>
      <c r="R987" s="91"/>
      <c r="S987" s="91"/>
      <c r="T987" s="91"/>
      <c r="U987" s="91"/>
      <c r="V987" s="91"/>
      <c r="W987" s="91"/>
      <c r="X987" s="91"/>
      <c r="Y987" s="91"/>
      <c r="Z987" s="91"/>
    </row>
    <row r="988" spans="1:26" ht="12.75" customHeight="1" x14ac:dyDescent="0.2">
      <c r="A988" s="91"/>
      <c r="B988" s="91"/>
      <c r="C988" s="91"/>
      <c r="D988" s="91"/>
      <c r="E988" s="91"/>
      <c r="F988" s="91"/>
      <c r="G988" s="91"/>
      <c r="H988" s="91"/>
      <c r="I988" s="91"/>
      <c r="J988" s="91"/>
      <c r="K988" s="91"/>
      <c r="L988" s="91"/>
      <c r="M988" s="91"/>
      <c r="N988" s="91"/>
      <c r="O988" s="91"/>
      <c r="P988" s="91"/>
      <c r="Q988" s="91"/>
      <c r="R988" s="91"/>
      <c r="S988" s="91"/>
      <c r="T988" s="91"/>
      <c r="U988" s="91"/>
      <c r="V988" s="91"/>
      <c r="W988" s="91"/>
      <c r="X988" s="91"/>
      <c r="Y988" s="91"/>
      <c r="Z988" s="91"/>
    </row>
    <row r="989" spans="1:26" ht="12.75" customHeight="1" x14ac:dyDescent="0.2">
      <c r="A989" s="91"/>
      <c r="B989" s="91"/>
      <c r="C989" s="91"/>
      <c r="D989" s="91"/>
      <c r="E989" s="91"/>
      <c r="F989" s="91"/>
      <c r="G989" s="91"/>
      <c r="H989" s="91"/>
      <c r="I989" s="91"/>
      <c r="J989" s="91"/>
      <c r="K989" s="91"/>
      <c r="L989" s="91"/>
      <c r="M989" s="91"/>
      <c r="N989" s="91"/>
      <c r="O989" s="91"/>
      <c r="P989" s="91"/>
      <c r="Q989" s="91"/>
      <c r="R989" s="91"/>
      <c r="S989" s="91"/>
      <c r="T989" s="91"/>
      <c r="U989" s="91"/>
      <c r="V989" s="91"/>
      <c r="W989" s="91"/>
      <c r="X989" s="91"/>
      <c r="Y989" s="91"/>
      <c r="Z989" s="91"/>
    </row>
    <row r="990" spans="1:26" ht="12.75" customHeight="1" x14ac:dyDescent="0.2">
      <c r="A990" s="91"/>
      <c r="B990" s="91"/>
      <c r="C990" s="91"/>
      <c r="D990" s="91"/>
      <c r="E990" s="91"/>
      <c r="F990" s="91"/>
      <c r="G990" s="91"/>
      <c r="H990" s="91"/>
      <c r="I990" s="91"/>
      <c r="J990" s="91"/>
      <c r="K990" s="91"/>
      <c r="L990" s="91"/>
      <c r="M990" s="91"/>
      <c r="N990" s="91"/>
      <c r="O990" s="91"/>
      <c r="P990" s="91"/>
      <c r="Q990" s="91"/>
      <c r="R990" s="91"/>
      <c r="S990" s="91"/>
      <c r="T990" s="91"/>
      <c r="U990" s="91"/>
      <c r="V990" s="91"/>
      <c r="W990" s="91"/>
      <c r="X990" s="91"/>
      <c r="Y990" s="91"/>
      <c r="Z990" s="91"/>
    </row>
    <row r="991" spans="1:26" ht="12.75" customHeight="1" x14ac:dyDescent="0.2">
      <c r="A991" s="91"/>
      <c r="B991" s="91"/>
      <c r="C991" s="91"/>
      <c r="D991" s="91"/>
      <c r="E991" s="91"/>
      <c r="F991" s="91"/>
      <c r="G991" s="91"/>
      <c r="H991" s="91"/>
      <c r="I991" s="91"/>
      <c r="J991" s="91"/>
      <c r="K991" s="91"/>
      <c r="L991" s="91"/>
      <c r="M991" s="91"/>
      <c r="N991" s="91"/>
      <c r="O991" s="91"/>
      <c r="P991" s="91"/>
      <c r="Q991" s="91"/>
      <c r="R991" s="91"/>
      <c r="S991" s="91"/>
      <c r="T991" s="91"/>
      <c r="U991" s="91"/>
      <c r="V991" s="91"/>
      <c r="W991" s="91"/>
      <c r="X991" s="91"/>
      <c r="Y991" s="91"/>
      <c r="Z991" s="91"/>
    </row>
    <row r="992" spans="1:26" ht="12.75" customHeight="1" x14ac:dyDescent="0.2">
      <c r="A992" s="91"/>
      <c r="B992" s="91"/>
      <c r="C992" s="91"/>
      <c r="D992" s="91"/>
      <c r="E992" s="91"/>
      <c r="F992" s="91"/>
      <c r="G992" s="91"/>
      <c r="H992" s="91"/>
      <c r="I992" s="91"/>
      <c r="J992" s="91"/>
      <c r="K992" s="91"/>
      <c r="L992" s="91"/>
      <c r="M992" s="91"/>
      <c r="N992" s="91"/>
      <c r="O992" s="91"/>
      <c r="P992" s="91"/>
      <c r="Q992" s="91"/>
      <c r="R992" s="91"/>
      <c r="S992" s="91"/>
      <c r="T992" s="91"/>
      <c r="U992" s="91"/>
      <c r="V992" s="91"/>
      <c r="W992" s="91"/>
      <c r="X992" s="91"/>
      <c r="Y992" s="91"/>
      <c r="Z992" s="91"/>
    </row>
    <row r="993" spans="1:26" ht="12.75" customHeight="1" x14ac:dyDescent="0.2">
      <c r="A993" s="91"/>
      <c r="B993" s="91"/>
      <c r="C993" s="91"/>
      <c r="D993" s="91"/>
      <c r="E993" s="91"/>
      <c r="F993" s="91"/>
      <c r="G993" s="91"/>
      <c r="H993" s="91"/>
      <c r="I993" s="91"/>
      <c r="J993" s="91"/>
      <c r="K993" s="91"/>
      <c r="L993" s="91"/>
      <c r="M993" s="91"/>
      <c r="N993" s="91"/>
      <c r="O993" s="91"/>
      <c r="P993" s="91"/>
      <c r="Q993" s="91"/>
      <c r="R993" s="91"/>
      <c r="S993" s="91"/>
      <c r="T993" s="91"/>
      <c r="U993" s="91"/>
      <c r="V993" s="91"/>
      <c r="W993" s="91"/>
      <c r="X993" s="91"/>
      <c r="Y993" s="91"/>
      <c r="Z993" s="91"/>
    </row>
    <row r="994" spans="1:26" ht="12.75" customHeight="1" x14ac:dyDescent="0.2">
      <c r="A994" s="91"/>
      <c r="B994" s="91"/>
      <c r="C994" s="91"/>
      <c r="D994" s="91"/>
      <c r="E994" s="91"/>
      <c r="F994" s="91"/>
      <c r="G994" s="91"/>
      <c r="H994" s="91"/>
      <c r="I994" s="91"/>
      <c r="J994" s="91"/>
      <c r="K994" s="91"/>
      <c r="L994" s="91"/>
      <c r="M994" s="91"/>
      <c r="N994" s="91"/>
      <c r="O994" s="91"/>
      <c r="P994" s="91"/>
      <c r="Q994" s="91"/>
      <c r="R994" s="91"/>
      <c r="S994" s="91"/>
      <c r="T994" s="91"/>
      <c r="U994" s="91"/>
      <c r="V994" s="91"/>
      <c r="W994" s="91"/>
      <c r="X994" s="91"/>
      <c r="Y994" s="91"/>
      <c r="Z994" s="91"/>
    </row>
    <row r="995" spans="1:26" ht="12.75" customHeight="1" x14ac:dyDescent="0.2">
      <c r="A995" s="91"/>
      <c r="B995" s="91"/>
      <c r="C995" s="91"/>
      <c r="D995" s="91"/>
      <c r="E995" s="91"/>
      <c r="F995" s="91"/>
      <c r="G995" s="91"/>
      <c r="H995" s="91"/>
      <c r="I995" s="91"/>
      <c r="J995" s="91"/>
      <c r="K995" s="91"/>
      <c r="L995" s="91"/>
      <c r="M995" s="91"/>
      <c r="N995" s="91"/>
      <c r="O995" s="91"/>
      <c r="P995" s="91"/>
      <c r="Q995" s="91"/>
      <c r="R995" s="91"/>
      <c r="S995" s="91"/>
      <c r="T995" s="91"/>
      <c r="U995" s="91"/>
      <c r="V995" s="91"/>
      <c r="W995" s="91"/>
      <c r="X995" s="91"/>
      <c r="Y995" s="91"/>
      <c r="Z995" s="91"/>
    </row>
    <row r="996" spans="1:26" ht="12.75" customHeight="1" x14ac:dyDescent="0.2">
      <c r="A996" s="91"/>
      <c r="B996" s="91"/>
      <c r="C996" s="91"/>
      <c r="D996" s="91"/>
      <c r="E996" s="91"/>
      <c r="F996" s="91"/>
      <c r="G996" s="91"/>
      <c r="H996" s="91"/>
      <c r="I996" s="91"/>
      <c r="J996" s="91"/>
      <c r="K996" s="91"/>
      <c r="L996" s="91"/>
      <c r="M996" s="91"/>
      <c r="N996" s="91"/>
      <c r="O996" s="91"/>
      <c r="P996" s="91"/>
      <c r="Q996" s="91"/>
      <c r="R996" s="91"/>
      <c r="S996" s="91"/>
      <c r="T996" s="91"/>
      <c r="U996" s="91"/>
      <c r="V996" s="91"/>
      <c r="W996" s="91"/>
      <c r="X996" s="91"/>
      <c r="Y996" s="91"/>
      <c r="Z996" s="91"/>
    </row>
    <row r="997" spans="1:26" ht="12.75" customHeight="1" x14ac:dyDescent="0.2">
      <c r="A997" s="91"/>
      <c r="B997" s="91"/>
      <c r="C997" s="91"/>
      <c r="D997" s="91"/>
      <c r="E997" s="91"/>
      <c r="F997" s="91"/>
      <c r="G997" s="91"/>
      <c r="H997" s="91"/>
      <c r="I997" s="91"/>
      <c r="J997" s="91"/>
      <c r="K997" s="91"/>
      <c r="L997" s="91"/>
      <c r="M997" s="91"/>
      <c r="N997" s="91"/>
      <c r="O997" s="91"/>
      <c r="P997" s="91"/>
      <c r="Q997" s="91"/>
      <c r="R997" s="91"/>
      <c r="S997" s="91"/>
      <c r="T997" s="91"/>
      <c r="U997" s="91"/>
      <c r="V997" s="91"/>
      <c r="W997" s="91"/>
      <c r="X997" s="91"/>
      <c r="Y997" s="91"/>
      <c r="Z997" s="91"/>
    </row>
    <row r="998" spans="1:26" ht="12.75" customHeight="1" x14ac:dyDescent="0.2">
      <c r="A998" s="91"/>
      <c r="B998" s="91"/>
      <c r="C998" s="91"/>
      <c r="D998" s="91"/>
      <c r="E998" s="91"/>
      <c r="F998" s="91"/>
      <c r="G998" s="91"/>
      <c r="H998" s="91"/>
      <c r="I998" s="91"/>
      <c r="J998" s="91"/>
      <c r="K998" s="91"/>
      <c r="L998" s="91"/>
      <c r="M998" s="91"/>
      <c r="N998" s="91"/>
      <c r="O998" s="91"/>
      <c r="P998" s="91"/>
      <c r="Q998" s="91"/>
      <c r="R998" s="91"/>
      <c r="S998" s="91"/>
      <c r="T998" s="91"/>
      <c r="U998" s="91"/>
      <c r="V998" s="91"/>
      <c r="W998" s="91"/>
      <c r="X998" s="91"/>
      <c r="Y998" s="91"/>
      <c r="Z998" s="91"/>
    </row>
    <row r="999" spans="1:26" ht="12.75" customHeight="1" x14ac:dyDescent="0.2">
      <c r="A999" s="91"/>
      <c r="B999" s="91"/>
      <c r="C999" s="91"/>
      <c r="D999" s="91"/>
      <c r="E999" s="91"/>
      <c r="F999" s="91"/>
      <c r="G999" s="91"/>
      <c r="H999" s="91"/>
      <c r="I999" s="91"/>
      <c r="J999" s="91"/>
      <c r="K999" s="91"/>
      <c r="L999" s="91"/>
      <c r="M999" s="91"/>
      <c r="N999" s="91"/>
      <c r="O999" s="91"/>
      <c r="P999" s="91"/>
      <c r="Q999" s="91"/>
      <c r="R999" s="91"/>
      <c r="S999" s="91"/>
      <c r="T999" s="91"/>
      <c r="U999" s="91"/>
      <c r="V999" s="91"/>
      <c r="W999" s="91"/>
      <c r="X999" s="91"/>
      <c r="Y999" s="91"/>
      <c r="Z999" s="91"/>
    </row>
    <row r="1000" spans="1:26" ht="12.75" customHeight="1" x14ac:dyDescent="0.2">
      <c r="A1000" s="91"/>
      <c r="B1000" s="91"/>
      <c r="C1000" s="91"/>
      <c r="D1000" s="91"/>
      <c r="E1000" s="91"/>
      <c r="F1000" s="91"/>
      <c r="G1000" s="91"/>
      <c r="H1000" s="91"/>
      <c r="I1000" s="91"/>
      <c r="J1000" s="91"/>
      <c r="K1000" s="91"/>
      <c r="L1000" s="91"/>
      <c r="M1000" s="91"/>
      <c r="N1000" s="91"/>
      <c r="O1000" s="91"/>
      <c r="P1000" s="91"/>
      <c r="Q1000" s="91"/>
      <c r="R1000" s="91"/>
      <c r="S1000" s="91"/>
      <c r="T1000" s="91"/>
      <c r="U1000" s="91"/>
      <c r="V1000" s="91"/>
      <c r="W1000" s="91"/>
      <c r="X1000" s="91"/>
      <c r="Y1000" s="91"/>
      <c r="Z1000" s="91"/>
    </row>
  </sheetData>
  <autoFilter ref="A2:I10">
    <sortState ref="A2:I10">
      <sortCondition ref="I2:I10"/>
    </sortState>
  </autoFilter>
  <pageMargins left="0.7" right="0.7" top="0.75" bottom="0.75" header="0" footer="0"/>
  <pageSetup orientation="landscape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Z1000"/>
  <sheetViews>
    <sheetView workbookViewId="0"/>
  </sheetViews>
  <sheetFormatPr defaultColWidth="12.625" defaultRowHeight="15" customHeight="1" x14ac:dyDescent="0.2"/>
  <cols>
    <col min="1" max="2" width="18.125" customWidth="1"/>
    <col min="3" max="3" width="10.5" customWidth="1"/>
    <col min="4" max="9" width="9" customWidth="1"/>
    <col min="10" max="26" width="8.625" customWidth="1"/>
  </cols>
  <sheetData>
    <row r="1" spans="1:26" ht="12.75" customHeight="1" x14ac:dyDescent="0.2">
      <c r="A1" s="91"/>
      <c r="B1" s="91"/>
      <c r="C1" s="91"/>
      <c r="D1" s="99" t="s">
        <v>103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6" ht="12.75" customHeight="1" x14ac:dyDescent="0.2">
      <c r="A2" s="91" t="s">
        <v>0</v>
      </c>
      <c r="B2" s="91"/>
      <c r="C2" s="91" t="s">
        <v>67</v>
      </c>
      <c r="D2" s="91" t="s">
        <v>68</v>
      </c>
      <c r="E2" s="91" t="s">
        <v>69</v>
      </c>
      <c r="F2" s="91" t="s">
        <v>70</v>
      </c>
      <c r="G2" s="91" t="s">
        <v>71</v>
      </c>
      <c r="H2" s="91" t="s">
        <v>72</v>
      </c>
      <c r="I2" s="91" t="s">
        <v>73</v>
      </c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ht="12.75" customHeight="1" x14ac:dyDescent="0.2">
      <c r="A3" s="123" t="s">
        <v>3</v>
      </c>
      <c r="B3" s="5" t="s">
        <v>4</v>
      </c>
      <c r="C3" s="126">
        <v>1.6702532369445307E-2</v>
      </c>
      <c r="D3" s="126">
        <v>1.8970162641104456E-2</v>
      </c>
      <c r="E3" s="126">
        <v>1.8641728535727532E-2</v>
      </c>
      <c r="F3" s="126">
        <v>1.8940863570376811E-2</v>
      </c>
      <c r="G3" s="126">
        <v>1.9904752045324992E-2</v>
      </c>
      <c r="H3" s="126">
        <v>1.9569340416545674E-2</v>
      </c>
      <c r="I3" s="126">
        <v>2.160310991370144E-2</v>
      </c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ht="12.75" customHeight="1" x14ac:dyDescent="0.2">
      <c r="A4" s="123" t="s">
        <v>13</v>
      </c>
      <c r="B4" s="5" t="s">
        <v>14</v>
      </c>
      <c r="C4" s="126">
        <v>2.6173307435355803E-2</v>
      </c>
      <c r="D4" s="126">
        <v>2.4628216745374847E-2</v>
      </c>
      <c r="E4" s="126">
        <v>2.6949676645866911E-2</v>
      </c>
      <c r="F4" s="126">
        <v>2.6944192126924359E-2</v>
      </c>
      <c r="G4" s="126">
        <v>2.5986164625640372E-2</v>
      </c>
      <c r="H4" s="126">
        <v>2.577372868228138E-2</v>
      </c>
      <c r="I4" s="126">
        <v>2.4986339928208461E-2</v>
      </c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 ht="12.75" customHeight="1" x14ac:dyDescent="0.2">
      <c r="A5" s="123" t="s">
        <v>5</v>
      </c>
      <c r="B5" s="5" t="s">
        <v>6</v>
      </c>
      <c r="C5" s="126">
        <v>4.277068475091618E-2</v>
      </c>
      <c r="D5" s="126">
        <v>4.1160758756214118E-2</v>
      </c>
      <c r="E5" s="126">
        <v>3.791092513821949E-2</v>
      </c>
      <c r="F5" s="126">
        <v>3.4832193067899725E-2</v>
      </c>
      <c r="G5" s="126">
        <v>3.4121474995982504E-2</v>
      </c>
      <c r="H5" s="126">
        <v>3.1285591478813823E-2</v>
      </c>
      <c r="I5" s="126">
        <v>3.0942745880335049E-2</v>
      </c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</row>
    <row r="6" spans="1:26" ht="12.75" customHeight="1" x14ac:dyDescent="0.2">
      <c r="A6" s="123" t="s">
        <v>1</v>
      </c>
      <c r="B6" s="5" t="s">
        <v>2</v>
      </c>
      <c r="C6" s="126">
        <v>2.2916384793833098E-2</v>
      </c>
      <c r="D6" s="126">
        <v>2.4504418999806724E-2</v>
      </c>
      <c r="E6" s="126">
        <v>3.3192145715503031E-2</v>
      </c>
      <c r="F6" s="126">
        <v>3.2212624038477904E-2</v>
      </c>
      <c r="G6" s="126">
        <v>3.0253369559399466E-2</v>
      </c>
      <c r="H6" s="126">
        <v>3.4001002132435697E-2</v>
      </c>
      <c r="I6" s="126">
        <v>3.6854967850128172E-2</v>
      </c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</row>
    <row r="7" spans="1:26" ht="12.75" customHeight="1" x14ac:dyDescent="0.2">
      <c r="A7" s="123" t="s">
        <v>15</v>
      </c>
      <c r="B7" s="5" t="s">
        <v>16</v>
      </c>
      <c r="C7" s="126">
        <v>6.9135474998295643E-2</v>
      </c>
      <c r="D7" s="126">
        <v>6.9232311654533682E-2</v>
      </c>
      <c r="E7" s="126">
        <v>6.7905396470602786E-2</v>
      </c>
      <c r="F7" s="126">
        <v>6.0683267549727506E-2</v>
      </c>
      <c r="G7" s="126">
        <v>5.7757785915714462E-2</v>
      </c>
      <c r="H7" s="126">
        <v>6.1514152406961925E-2</v>
      </c>
      <c r="I7" s="126">
        <v>6.5813190641890978E-2</v>
      </c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</row>
    <row r="8" spans="1:26" ht="12.75" customHeight="1" x14ac:dyDescent="0.2">
      <c r="A8" s="123" t="s">
        <v>7</v>
      </c>
      <c r="B8" s="5" t="s">
        <v>8</v>
      </c>
      <c r="C8" s="126">
        <v>5.5603984137452885E-2</v>
      </c>
      <c r="D8" s="126">
        <v>5.9995094722427061E-2</v>
      </c>
      <c r="E8" s="126">
        <v>8.9183956176869486E-2</v>
      </c>
      <c r="F8" s="126">
        <v>7.7670378935622911E-2</v>
      </c>
      <c r="G8" s="126">
        <v>6.756345254580351E-2</v>
      </c>
      <c r="H8" s="126">
        <v>8.7993447445501555E-2</v>
      </c>
      <c r="I8" s="126">
        <v>8.4539100344622656E-2</v>
      </c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</row>
    <row r="9" spans="1:26" ht="12.75" customHeight="1" x14ac:dyDescent="0.2">
      <c r="A9" s="123" t="s">
        <v>11</v>
      </c>
      <c r="B9" s="5" t="s">
        <v>12</v>
      </c>
      <c r="C9" s="126">
        <v>0.10742113219910861</v>
      </c>
      <c r="D9" s="126">
        <v>0.10648278382980159</v>
      </c>
      <c r="E9" s="126">
        <v>0.10740641651143691</v>
      </c>
      <c r="F9" s="126">
        <v>0.10491551127514752</v>
      </c>
      <c r="G9" s="126">
        <v>0.10184040346051873</v>
      </c>
      <c r="H9" s="126">
        <v>0.1026886864693634</v>
      </c>
      <c r="I9" s="126">
        <v>0.11113507303665233</v>
      </c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</row>
    <row r="10" spans="1:26" ht="12.75" customHeight="1" x14ac:dyDescent="0.2">
      <c r="A10" s="123" t="s">
        <v>9</v>
      </c>
      <c r="B10" s="5" t="s">
        <v>10</v>
      </c>
      <c r="C10" s="126">
        <v>0.11189909526291943</v>
      </c>
      <c r="D10" s="126">
        <v>0.14329859985957089</v>
      </c>
      <c r="E10" s="126">
        <v>0.11734558464638518</v>
      </c>
      <c r="F10" s="126">
        <v>0.10769672632480111</v>
      </c>
      <c r="G10" s="126">
        <v>0.11600392863989598</v>
      </c>
      <c r="H10" s="126">
        <v>9.9885163683383321E-2</v>
      </c>
      <c r="I10" s="126">
        <v>0.14278375920075043</v>
      </c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</row>
    <row r="11" spans="1:26" ht="12.75" customHeight="1" x14ac:dyDescent="0.2">
      <c r="A11" s="91" t="s">
        <v>17</v>
      </c>
      <c r="B11" s="5" t="s">
        <v>18</v>
      </c>
      <c r="C11" s="124">
        <v>7.7376603013032633E-2</v>
      </c>
      <c r="D11" s="124">
        <v>8.1159223299730798E-2</v>
      </c>
      <c r="E11" s="124">
        <v>7.1398160169280592E-2</v>
      </c>
      <c r="F11" s="124">
        <v>6.9168512878503383E-2</v>
      </c>
      <c r="G11" s="124">
        <v>6.9074940549613134E-2</v>
      </c>
      <c r="H11" s="124">
        <v>6.5496585972806609E-2</v>
      </c>
      <c r="I11" s="124">
        <v>7.216434894875956E-2</v>
      </c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</row>
    <row r="12" spans="1:26" ht="12.75" customHeight="1" x14ac:dyDescent="0.2">
      <c r="A12" s="91"/>
      <c r="B12" s="5" t="s">
        <v>19</v>
      </c>
      <c r="C12" s="76">
        <v>6.0220916704225823E-2</v>
      </c>
      <c r="D12" s="76">
        <v>6.029983314167027E-2</v>
      </c>
      <c r="E12" s="76">
        <v>6.5871274188599116E-2</v>
      </c>
      <c r="F12" s="76">
        <v>6.1009108591064412E-2</v>
      </c>
      <c r="G12" s="76">
        <v>5.745385630873192E-2</v>
      </c>
      <c r="H12" s="76">
        <v>6.1851121296584419E-2</v>
      </c>
      <c r="I12" s="76">
        <v>6.3483289966341894E-2</v>
      </c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</row>
    <row r="13" spans="1:26" ht="12.75" customHeight="1" x14ac:dyDescent="0.2">
      <c r="A13" s="91"/>
      <c r="B13" s="5" t="s">
        <v>20</v>
      </c>
      <c r="C13" s="76">
        <v>3.8998506725437011E-2</v>
      </c>
      <c r="D13" s="76">
        <v>4.1544601646880661E-2</v>
      </c>
      <c r="E13" s="76">
        <v>4.107734480683705E-2</v>
      </c>
      <c r="F13" s="76">
        <v>4.0107333495786032E-2</v>
      </c>
      <c r="G13" s="76">
        <v>3.9744354051445864E-2</v>
      </c>
      <c r="H13" s="76">
        <v>3.9688976173929323E-2</v>
      </c>
      <c r="I13" s="76">
        <v>4.3540808904196392E-2</v>
      </c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</row>
    <row r="14" spans="1:26" ht="12.75" customHeight="1" x14ac:dyDescent="0.2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</row>
    <row r="15" spans="1:26" ht="12.75" customHeight="1" x14ac:dyDescent="0.2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</row>
    <row r="16" spans="1:26" ht="12.75" customHeight="1" x14ac:dyDescent="0.2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</row>
    <row r="17" spans="1:26" ht="12.75" customHeight="1" x14ac:dyDescent="0.2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</row>
    <row r="18" spans="1:26" ht="12.75" customHeight="1" x14ac:dyDescent="0.2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</row>
    <row r="19" spans="1:26" ht="12.75" customHeight="1" x14ac:dyDescent="0.2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</row>
    <row r="20" spans="1:26" ht="12.75" customHeight="1" x14ac:dyDescent="0.2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</row>
    <row r="21" spans="1:26" ht="12.75" customHeight="1" x14ac:dyDescent="0.2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</row>
    <row r="22" spans="1:26" ht="12.75" customHeight="1" x14ac:dyDescent="0.2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</row>
    <row r="23" spans="1:26" ht="12.75" customHeight="1" x14ac:dyDescent="0.2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</row>
    <row r="24" spans="1:26" ht="12.75" customHeight="1" x14ac:dyDescent="0.2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</row>
    <row r="25" spans="1:26" ht="12.75" customHeight="1" x14ac:dyDescent="0.2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</row>
    <row r="26" spans="1:26" ht="12.75" customHeight="1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</row>
    <row r="27" spans="1:26" ht="12.75" customHeight="1" x14ac:dyDescent="0.2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</row>
    <row r="28" spans="1:26" ht="12.75" customHeight="1" x14ac:dyDescent="0.2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</row>
    <row r="29" spans="1:26" ht="12.75" customHeight="1" x14ac:dyDescent="0.2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</row>
    <row r="30" spans="1:26" ht="12.75" customHeight="1" x14ac:dyDescent="0.2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</row>
    <row r="31" spans="1:26" ht="12.75" customHeight="1" x14ac:dyDescent="0.2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</row>
    <row r="32" spans="1:26" ht="12.75" customHeight="1" x14ac:dyDescent="0.2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</row>
    <row r="33" spans="1:26" ht="12.75" customHeight="1" x14ac:dyDescent="0.2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</row>
    <row r="34" spans="1:26" ht="12.75" customHeight="1" x14ac:dyDescent="0.2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</row>
    <row r="35" spans="1:26" ht="12.75" customHeight="1" x14ac:dyDescent="0.2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</row>
    <row r="36" spans="1:26" ht="12.75" customHeight="1" x14ac:dyDescent="0.2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</row>
    <row r="37" spans="1:26" ht="12.75" customHeight="1" x14ac:dyDescent="0.2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</row>
    <row r="38" spans="1:26" ht="12.75" customHeight="1" x14ac:dyDescent="0.2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</row>
    <row r="39" spans="1:26" ht="12.75" customHeight="1" x14ac:dyDescent="0.2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</row>
    <row r="40" spans="1:26" ht="12.75" customHeight="1" x14ac:dyDescent="0.2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</row>
    <row r="41" spans="1:26" ht="12.75" customHeight="1" x14ac:dyDescent="0.2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</row>
    <row r="42" spans="1:26" ht="12.75" customHeight="1" x14ac:dyDescent="0.2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</row>
    <row r="43" spans="1:26" ht="12.75" customHeight="1" x14ac:dyDescent="0.2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</row>
    <row r="44" spans="1:26" ht="12.75" customHeight="1" x14ac:dyDescent="0.2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</row>
    <row r="45" spans="1:26" ht="12.75" customHeight="1" x14ac:dyDescent="0.2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</row>
    <row r="46" spans="1:26" ht="12.75" customHeight="1" x14ac:dyDescent="0.2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</row>
    <row r="47" spans="1:26" ht="12.75" customHeight="1" x14ac:dyDescent="0.2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</row>
    <row r="48" spans="1:26" ht="12.75" customHeight="1" x14ac:dyDescent="0.2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</row>
    <row r="49" spans="1:26" ht="12.75" customHeight="1" x14ac:dyDescent="0.2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</row>
    <row r="50" spans="1:26" ht="12.75" customHeight="1" x14ac:dyDescent="0.2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</row>
    <row r="51" spans="1:26" ht="12.75" customHeight="1" x14ac:dyDescent="0.2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</row>
    <row r="52" spans="1:26" ht="12.75" customHeight="1" x14ac:dyDescent="0.2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</row>
    <row r="53" spans="1:26" ht="12.75" customHeight="1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</row>
    <row r="54" spans="1:26" ht="12.75" customHeight="1" x14ac:dyDescent="0.2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</row>
    <row r="55" spans="1:26" ht="12.75" customHeight="1" x14ac:dyDescent="0.2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</row>
    <row r="56" spans="1:26" ht="12.75" customHeight="1" x14ac:dyDescent="0.2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</row>
    <row r="57" spans="1:26" ht="12.75" customHeight="1" x14ac:dyDescent="0.2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</row>
    <row r="58" spans="1:26" ht="12.75" customHeight="1" x14ac:dyDescent="0.2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</row>
    <row r="59" spans="1:26" ht="12.75" customHeight="1" x14ac:dyDescent="0.2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</row>
    <row r="60" spans="1:26" ht="12.75" customHeight="1" x14ac:dyDescent="0.2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</row>
    <row r="61" spans="1:26" ht="12.75" customHeight="1" x14ac:dyDescent="0.2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</row>
    <row r="62" spans="1:26" ht="12.75" customHeight="1" x14ac:dyDescent="0.2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</row>
    <row r="63" spans="1:26" ht="12.75" customHeight="1" x14ac:dyDescent="0.2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</row>
    <row r="64" spans="1:26" ht="12.75" customHeight="1" x14ac:dyDescent="0.2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</row>
    <row r="65" spans="1:26" ht="12.75" customHeight="1" x14ac:dyDescent="0.2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</row>
    <row r="66" spans="1:26" ht="12.75" customHeight="1" x14ac:dyDescent="0.2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</row>
    <row r="67" spans="1:26" ht="12.75" customHeight="1" x14ac:dyDescent="0.2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</row>
    <row r="68" spans="1:26" ht="12.75" customHeight="1" x14ac:dyDescent="0.2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</row>
    <row r="69" spans="1:26" ht="12.75" customHeight="1" x14ac:dyDescent="0.2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</row>
    <row r="70" spans="1:26" ht="12.75" customHeight="1" x14ac:dyDescent="0.2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</row>
    <row r="71" spans="1:26" ht="12.75" customHeight="1" x14ac:dyDescent="0.2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</row>
    <row r="72" spans="1:26" ht="12.75" customHeight="1" x14ac:dyDescent="0.2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</row>
    <row r="73" spans="1:26" ht="12.75" customHeight="1" x14ac:dyDescent="0.2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</row>
    <row r="74" spans="1:26" ht="12.75" customHeight="1" x14ac:dyDescent="0.2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</row>
    <row r="75" spans="1:26" ht="12.75" customHeight="1" x14ac:dyDescent="0.2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</row>
    <row r="76" spans="1:26" ht="12.75" customHeight="1" x14ac:dyDescent="0.2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</row>
    <row r="77" spans="1:26" ht="12.75" customHeight="1" x14ac:dyDescent="0.2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</row>
    <row r="78" spans="1:26" ht="12.75" customHeight="1" x14ac:dyDescent="0.2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</row>
    <row r="79" spans="1:26" ht="12.75" customHeight="1" x14ac:dyDescent="0.2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</row>
    <row r="80" spans="1:26" ht="12.75" customHeight="1" x14ac:dyDescent="0.2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</row>
    <row r="81" spans="1:26" ht="12.75" customHeight="1" x14ac:dyDescent="0.2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</row>
    <row r="82" spans="1:26" ht="12.75" customHeight="1" x14ac:dyDescent="0.2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</row>
    <row r="83" spans="1:26" ht="12.75" customHeight="1" x14ac:dyDescent="0.2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</row>
    <row r="84" spans="1:26" ht="12.75" customHeight="1" x14ac:dyDescent="0.2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</row>
    <row r="85" spans="1:26" ht="12.75" customHeight="1" x14ac:dyDescent="0.2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</row>
    <row r="86" spans="1:26" ht="12.75" customHeight="1" x14ac:dyDescent="0.2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</row>
    <row r="87" spans="1:26" ht="12.75" customHeight="1" x14ac:dyDescent="0.2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</row>
    <row r="88" spans="1:26" ht="12.75" customHeight="1" x14ac:dyDescent="0.2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</row>
    <row r="89" spans="1:26" ht="12.75" customHeight="1" x14ac:dyDescent="0.2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</row>
    <row r="90" spans="1:26" ht="12.75" customHeight="1" x14ac:dyDescent="0.2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</row>
    <row r="91" spans="1:26" ht="12.75" customHeight="1" x14ac:dyDescent="0.2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</row>
    <row r="92" spans="1:26" ht="12.75" customHeight="1" x14ac:dyDescent="0.2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</row>
    <row r="93" spans="1:26" ht="12.75" customHeight="1" x14ac:dyDescent="0.2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</row>
    <row r="94" spans="1:26" ht="12.75" customHeight="1" x14ac:dyDescent="0.2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</row>
    <row r="95" spans="1:26" ht="12.75" customHeight="1" x14ac:dyDescent="0.2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</row>
    <row r="96" spans="1:26" ht="12.75" customHeight="1" x14ac:dyDescent="0.2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</row>
    <row r="97" spans="1:26" ht="12.75" customHeight="1" x14ac:dyDescent="0.2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</row>
    <row r="98" spans="1:26" ht="12.75" customHeight="1" x14ac:dyDescent="0.2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</row>
    <row r="99" spans="1:26" ht="12.75" customHeight="1" x14ac:dyDescent="0.2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</row>
    <row r="100" spans="1:26" ht="12.75" customHeight="1" x14ac:dyDescent="0.2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</row>
    <row r="101" spans="1:26" ht="12.75" customHeight="1" x14ac:dyDescent="0.2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</row>
    <row r="102" spans="1:26" ht="12.75" customHeight="1" x14ac:dyDescent="0.2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</row>
    <row r="103" spans="1:26" ht="12.75" customHeight="1" x14ac:dyDescent="0.2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</row>
    <row r="104" spans="1:26" ht="12.75" customHeight="1" x14ac:dyDescent="0.2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</row>
    <row r="105" spans="1:26" ht="12.75" customHeight="1" x14ac:dyDescent="0.2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</row>
    <row r="106" spans="1:26" ht="12.75" customHeight="1" x14ac:dyDescent="0.2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</row>
    <row r="107" spans="1:26" ht="12.75" customHeight="1" x14ac:dyDescent="0.2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</row>
    <row r="108" spans="1:26" ht="12.75" customHeight="1" x14ac:dyDescent="0.2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</row>
    <row r="109" spans="1:26" ht="12.75" customHeight="1" x14ac:dyDescent="0.2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</row>
    <row r="110" spans="1:26" ht="12.75" customHeight="1" x14ac:dyDescent="0.2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</row>
    <row r="111" spans="1:26" ht="12.75" customHeight="1" x14ac:dyDescent="0.2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</row>
    <row r="112" spans="1:26" ht="12.75" customHeight="1" x14ac:dyDescent="0.2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</row>
    <row r="113" spans="1:26" ht="12.75" customHeight="1" x14ac:dyDescent="0.2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</row>
    <row r="114" spans="1:26" ht="12.75" customHeight="1" x14ac:dyDescent="0.2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</row>
    <row r="115" spans="1:26" ht="12.75" customHeight="1" x14ac:dyDescent="0.2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</row>
    <row r="116" spans="1:26" ht="12.75" customHeight="1" x14ac:dyDescent="0.2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</row>
    <row r="117" spans="1:26" ht="12.75" customHeight="1" x14ac:dyDescent="0.2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</row>
    <row r="118" spans="1:26" ht="12.75" customHeight="1" x14ac:dyDescent="0.2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</row>
    <row r="119" spans="1:26" ht="12.75" customHeight="1" x14ac:dyDescent="0.2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</row>
    <row r="120" spans="1:26" ht="12.75" customHeight="1" x14ac:dyDescent="0.2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</row>
    <row r="121" spans="1:26" ht="12.75" customHeight="1" x14ac:dyDescent="0.2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</row>
    <row r="122" spans="1:26" ht="12.75" customHeight="1" x14ac:dyDescent="0.2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</row>
    <row r="123" spans="1:26" ht="12.75" customHeight="1" x14ac:dyDescent="0.2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</row>
    <row r="124" spans="1:26" ht="12.75" customHeight="1" x14ac:dyDescent="0.2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</row>
    <row r="125" spans="1:26" ht="12.75" customHeight="1" x14ac:dyDescent="0.2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</row>
    <row r="126" spans="1:26" ht="12.75" customHeight="1" x14ac:dyDescent="0.2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</row>
    <row r="127" spans="1:26" ht="12.75" customHeight="1" x14ac:dyDescent="0.2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</row>
    <row r="128" spans="1:26" ht="12.75" customHeight="1" x14ac:dyDescent="0.2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</row>
    <row r="129" spans="1:26" ht="12.75" customHeight="1" x14ac:dyDescent="0.2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</row>
    <row r="130" spans="1:26" ht="12.75" customHeight="1" x14ac:dyDescent="0.2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</row>
    <row r="131" spans="1:26" ht="12.75" customHeight="1" x14ac:dyDescent="0.2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</row>
    <row r="132" spans="1:26" ht="12.75" customHeight="1" x14ac:dyDescent="0.2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</row>
    <row r="133" spans="1:26" ht="12.75" customHeight="1" x14ac:dyDescent="0.2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</row>
    <row r="134" spans="1:26" ht="12.75" customHeight="1" x14ac:dyDescent="0.2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</row>
    <row r="135" spans="1:26" ht="12.75" customHeight="1" x14ac:dyDescent="0.2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</row>
    <row r="136" spans="1:26" ht="12.75" customHeight="1" x14ac:dyDescent="0.2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</row>
    <row r="137" spans="1:26" ht="12.75" customHeight="1" x14ac:dyDescent="0.2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</row>
    <row r="138" spans="1:26" ht="12.75" customHeight="1" x14ac:dyDescent="0.2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</row>
    <row r="139" spans="1:26" ht="12.75" customHeight="1" x14ac:dyDescent="0.2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</row>
    <row r="140" spans="1:26" ht="12.75" customHeight="1" x14ac:dyDescent="0.2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</row>
    <row r="141" spans="1:26" ht="12.75" customHeight="1" x14ac:dyDescent="0.2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</row>
    <row r="142" spans="1:26" ht="12.75" customHeight="1" x14ac:dyDescent="0.2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</row>
    <row r="143" spans="1:26" ht="12.75" customHeight="1" x14ac:dyDescent="0.2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</row>
    <row r="144" spans="1:26" ht="12.75" customHeight="1" x14ac:dyDescent="0.2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</row>
    <row r="145" spans="1:26" ht="12.75" customHeight="1" x14ac:dyDescent="0.2">
      <c r="A145" s="91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</row>
    <row r="146" spans="1:26" ht="12.75" customHeight="1" x14ac:dyDescent="0.2">
      <c r="A146" s="91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</row>
    <row r="147" spans="1:26" ht="12.75" customHeight="1" x14ac:dyDescent="0.2">
      <c r="A147" s="91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</row>
    <row r="148" spans="1:26" ht="12.75" customHeight="1" x14ac:dyDescent="0.2">
      <c r="A148" s="91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</row>
    <row r="149" spans="1:26" ht="12.75" customHeight="1" x14ac:dyDescent="0.2">
      <c r="A149" s="91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</row>
    <row r="150" spans="1:26" ht="12.75" customHeight="1" x14ac:dyDescent="0.2">
      <c r="A150" s="91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</row>
    <row r="151" spans="1:26" ht="12.75" customHeight="1" x14ac:dyDescent="0.2">
      <c r="A151" s="91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</row>
    <row r="152" spans="1:26" ht="12.75" customHeight="1" x14ac:dyDescent="0.2">
      <c r="A152" s="91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</row>
    <row r="153" spans="1:26" ht="12.75" customHeight="1" x14ac:dyDescent="0.2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</row>
    <row r="154" spans="1:26" ht="12.75" customHeight="1" x14ac:dyDescent="0.2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</row>
    <row r="155" spans="1:26" ht="12.75" customHeight="1" x14ac:dyDescent="0.2">
      <c r="A155" s="91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</row>
    <row r="156" spans="1:26" ht="12.75" customHeight="1" x14ac:dyDescent="0.2">
      <c r="A156" s="91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</row>
    <row r="157" spans="1:26" ht="12.75" customHeight="1" x14ac:dyDescent="0.2">
      <c r="A157" s="91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</row>
    <row r="158" spans="1:26" ht="12.75" customHeight="1" x14ac:dyDescent="0.2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</row>
    <row r="159" spans="1:26" ht="12.75" customHeight="1" x14ac:dyDescent="0.2">
      <c r="A159" s="91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</row>
    <row r="160" spans="1:26" ht="12.75" customHeight="1" x14ac:dyDescent="0.2">
      <c r="A160" s="91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</row>
    <row r="161" spans="1:26" ht="12.75" customHeight="1" x14ac:dyDescent="0.2">
      <c r="A161" s="91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</row>
    <row r="162" spans="1:26" ht="12.75" customHeight="1" x14ac:dyDescent="0.2">
      <c r="A162" s="91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</row>
    <row r="163" spans="1:26" ht="12.75" customHeight="1" x14ac:dyDescent="0.2">
      <c r="A163" s="91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</row>
    <row r="164" spans="1:26" ht="12.75" customHeight="1" x14ac:dyDescent="0.2">
      <c r="A164" s="91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</row>
    <row r="165" spans="1:26" ht="12.75" customHeight="1" x14ac:dyDescent="0.2">
      <c r="A165" s="91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</row>
    <row r="166" spans="1:26" ht="12.75" customHeight="1" x14ac:dyDescent="0.2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</row>
    <row r="167" spans="1:26" ht="12.75" customHeight="1" x14ac:dyDescent="0.2">
      <c r="A167" s="91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</row>
    <row r="168" spans="1:26" ht="12.75" customHeight="1" x14ac:dyDescent="0.2">
      <c r="A168" s="91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</row>
    <row r="169" spans="1:26" ht="12.75" customHeight="1" x14ac:dyDescent="0.2">
      <c r="A169" s="91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</row>
    <row r="170" spans="1:26" ht="12.75" customHeight="1" x14ac:dyDescent="0.2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</row>
    <row r="171" spans="1:26" ht="12.75" customHeight="1" x14ac:dyDescent="0.2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</row>
    <row r="172" spans="1:26" ht="12.75" customHeight="1" x14ac:dyDescent="0.2">
      <c r="A172" s="91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</row>
    <row r="173" spans="1:26" ht="12.75" customHeight="1" x14ac:dyDescent="0.2">
      <c r="A173" s="91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</row>
    <row r="174" spans="1:26" ht="12.75" customHeight="1" x14ac:dyDescent="0.2">
      <c r="A174" s="91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</row>
    <row r="175" spans="1:26" ht="12.75" customHeight="1" x14ac:dyDescent="0.2">
      <c r="A175" s="91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</row>
    <row r="176" spans="1:26" ht="12.75" customHeight="1" x14ac:dyDescent="0.2">
      <c r="A176" s="91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</row>
    <row r="177" spans="1:26" ht="12.75" customHeight="1" x14ac:dyDescent="0.2">
      <c r="A177" s="91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</row>
    <row r="178" spans="1:26" ht="12.75" customHeight="1" x14ac:dyDescent="0.2">
      <c r="A178" s="91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</row>
    <row r="179" spans="1:26" ht="12.75" customHeight="1" x14ac:dyDescent="0.2">
      <c r="A179" s="91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</row>
    <row r="180" spans="1:26" ht="12.75" customHeight="1" x14ac:dyDescent="0.2">
      <c r="A180" s="91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</row>
    <row r="181" spans="1:26" ht="12.75" customHeight="1" x14ac:dyDescent="0.2">
      <c r="A181" s="91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</row>
    <row r="182" spans="1:26" ht="12.75" customHeight="1" x14ac:dyDescent="0.2">
      <c r="A182" s="91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</row>
    <row r="183" spans="1:26" ht="12.75" customHeight="1" x14ac:dyDescent="0.2">
      <c r="A183" s="91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</row>
    <row r="184" spans="1:26" ht="12.75" customHeight="1" x14ac:dyDescent="0.2">
      <c r="A184" s="91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</row>
    <row r="185" spans="1:26" ht="12.75" customHeight="1" x14ac:dyDescent="0.2">
      <c r="A185" s="91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</row>
    <row r="186" spans="1:26" ht="12.75" customHeight="1" x14ac:dyDescent="0.2">
      <c r="A186" s="91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</row>
    <row r="187" spans="1:26" ht="12.75" customHeight="1" x14ac:dyDescent="0.2">
      <c r="A187" s="91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</row>
    <row r="188" spans="1:26" ht="12.75" customHeight="1" x14ac:dyDescent="0.2">
      <c r="A188" s="91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</row>
    <row r="189" spans="1:26" ht="12.75" customHeight="1" x14ac:dyDescent="0.2">
      <c r="A189" s="91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</row>
    <row r="190" spans="1:26" ht="12.75" customHeight="1" x14ac:dyDescent="0.2">
      <c r="A190" s="91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</row>
    <row r="191" spans="1:26" ht="12.75" customHeight="1" x14ac:dyDescent="0.2">
      <c r="A191" s="91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</row>
    <row r="192" spans="1:26" ht="12.75" customHeight="1" x14ac:dyDescent="0.2">
      <c r="A192" s="91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</row>
    <row r="193" spans="1:26" ht="12.75" customHeight="1" x14ac:dyDescent="0.2">
      <c r="A193" s="91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</row>
    <row r="194" spans="1:26" ht="12.75" customHeight="1" x14ac:dyDescent="0.2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</row>
    <row r="195" spans="1:26" ht="12.75" customHeight="1" x14ac:dyDescent="0.2">
      <c r="A195" s="91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</row>
    <row r="196" spans="1:26" ht="12.75" customHeight="1" x14ac:dyDescent="0.2">
      <c r="A196" s="91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</row>
    <row r="197" spans="1:26" ht="12.75" customHeight="1" x14ac:dyDescent="0.2">
      <c r="A197" s="91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</row>
    <row r="198" spans="1:26" ht="12.75" customHeight="1" x14ac:dyDescent="0.2">
      <c r="A198" s="91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</row>
    <row r="199" spans="1:26" ht="12.75" customHeight="1" x14ac:dyDescent="0.2">
      <c r="A199" s="91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</row>
    <row r="200" spans="1:26" ht="12.75" customHeight="1" x14ac:dyDescent="0.2">
      <c r="A200" s="91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</row>
    <row r="201" spans="1:26" ht="12.75" customHeight="1" x14ac:dyDescent="0.2">
      <c r="A201" s="91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</row>
    <row r="202" spans="1:26" ht="12.75" customHeight="1" x14ac:dyDescent="0.2">
      <c r="A202" s="91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</row>
    <row r="203" spans="1:26" ht="12.75" customHeight="1" x14ac:dyDescent="0.2">
      <c r="A203" s="91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</row>
    <row r="204" spans="1:26" ht="12.75" customHeight="1" x14ac:dyDescent="0.2">
      <c r="A204" s="91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</row>
    <row r="205" spans="1:26" ht="12.75" customHeight="1" x14ac:dyDescent="0.2">
      <c r="A205" s="91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</row>
    <row r="206" spans="1:26" ht="12.75" customHeight="1" x14ac:dyDescent="0.2">
      <c r="A206" s="91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</row>
    <row r="207" spans="1:26" ht="12.75" customHeight="1" x14ac:dyDescent="0.2">
      <c r="A207" s="91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</row>
    <row r="208" spans="1:26" ht="12.75" customHeight="1" x14ac:dyDescent="0.2">
      <c r="A208" s="91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</row>
    <row r="209" spans="1:26" ht="12.75" customHeight="1" x14ac:dyDescent="0.2">
      <c r="A209" s="91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</row>
    <row r="210" spans="1:26" ht="12.75" customHeight="1" x14ac:dyDescent="0.2">
      <c r="A210" s="91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</row>
    <row r="211" spans="1:26" ht="12.75" customHeight="1" x14ac:dyDescent="0.2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</row>
    <row r="212" spans="1:26" ht="12.75" customHeight="1" x14ac:dyDescent="0.2">
      <c r="A212" s="91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</row>
    <row r="213" spans="1:26" ht="12.75" customHeight="1" x14ac:dyDescent="0.2">
      <c r="A213" s="91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</row>
    <row r="214" spans="1:26" ht="12.75" customHeight="1" x14ac:dyDescent="0.2">
      <c r="A214" s="91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</row>
    <row r="215" spans="1:26" ht="12.75" customHeight="1" x14ac:dyDescent="0.2">
      <c r="A215" s="91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</row>
    <row r="216" spans="1:26" ht="12.75" customHeight="1" x14ac:dyDescent="0.2">
      <c r="A216" s="91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</row>
    <row r="217" spans="1:26" ht="12.75" customHeight="1" x14ac:dyDescent="0.2">
      <c r="A217" s="91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</row>
    <row r="218" spans="1:26" ht="12.75" customHeight="1" x14ac:dyDescent="0.2">
      <c r="A218" s="91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</row>
    <row r="219" spans="1:26" ht="12.75" customHeight="1" x14ac:dyDescent="0.2">
      <c r="A219" s="91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</row>
    <row r="220" spans="1:26" ht="12.75" customHeight="1" x14ac:dyDescent="0.2">
      <c r="A220" s="91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</row>
    <row r="221" spans="1:26" ht="12.75" customHeight="1" x14ac:dyDescent="0.2">
      <c r="A221" s="91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</row>
    <row r="222" spans="1:26" ht="12.75" customHeight="1" x14ac:dyDescent="0.2">
      <c r="A222" s="91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</row>
    <row r="223" spans="1:26" ht="12.75" customHeight="1" x14ac:dyDescent="0.2">
      <c r="A223" s="91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</row>
    <row r="224" spans="1:26" ht="12.75" customHeight="1" x14ac:dyDescent="0.2">
      <c r="A224" s="91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</row>
    <row r="225" spans="1:26" ht="12.75" customHeight="1" x14ac:dyDescent="0.2">
      <c r="A225" s="91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</row>
    <row r="226" spans="1:26" ht="12.75" customHeight="1" x14ac:dyDescent="0.2">
      <c r="A226" s="91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</row>
    <row r="227" spans="1:26" ht="12.75" customHeight="1" x14ac:dyDescent="0.2">
      <c r="A227" s="91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</row>
    <row r="228" spans="1:26" ht="12.75" customHeight="1" x14ac:dyDescent="0.2">
      <c r="A228" s="91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</row>
    <row r="229" spans="1:26" ht="12.75" customHeight="1" x14ac:dyDescent="0.2">
      <c r="A229" s="91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</row>
    <row r="230" spans="1:26" ht="12.75" customHeight="1" x14ac:dyDescent="0.2">
      <c r="A230" s="91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</row>
    <row r="231" spans="1:26" ht="12.75" customHeight="1" x14ac:dyDescent="0.2">
      <c r="A231" s="91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</row>
    <row r="232" spans="1:26" ht="12.75" customHeight="1" x14ac:dyDescent="0.2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</row>
    <row r="233" spans="1:26" ht="12.75" customHeight="1" x14ac:dyDescent="0.2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</row>
    <row r="234" spans="1:26" ht="12.75" customHeight="1" x14ac:dyDescent="0.2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</row>
    <row r="235" spans="1:26" ht="12.75" customHeight="1" x14ac:dyDescent="0.2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</row>
    <row r="236" spans="1:26" ht="12.75" customHeight="1" x14ac:dyDescent="0.2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</row>
    <row r="237" spans="1:26" ht="12.75" customHeight="1" x14ac:dyDescent="0.2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</row>
    <row r="238" spans="1:26" ht="12.75" customHeight="1" x14ac:dyDescent="0.2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</row>
    <row r="239" spans="1:26" ht="12.75" customHeight="1" x14ac:dyDescent="0.2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</row>
    <row r="240" spans="1:26" ht="12.75" customHeight="1" x14ac:dyDescent="0.2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</row>
    <row r="241" spans="1:26" ht="12.75" customHeight="1" x14ac:dyDescent="0.2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</row>
    <row r="242" spans="1:26" ht="12.75" customHeight="1" x14ac:dyDescent="0.2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</row>
    <row r="243" spans="1:26" ht="12.75" customHeight="1" x14ac:dyDescent="0.2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</row>
    <row r="244" spans="1:26" ht="12.75" customHeight="1" x14ac:dyDescent="0.2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</row>
    <row r="245" spans="1:26" ht="12.75" customHeight="1" x14ac:dyDescent="0.2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</row>
    <row r="246" spans="1:26" ht="12.75" customHeight="1" x14ac:dyDescent="0.2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</row>
    <row r="247" spans="1:26" ht="12.75" customHeight="1" x14ac:dyDescent="0.2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</row>
    <row r="248" spans="1:26" ht="12.75" customHeight="1" x14ac:dyDescent="0.2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</row>
    <row r="249" spans="1:26" ht="12.75" customHeight="1" x14ac:dyDescent="0.2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</row>
    <row r="250" spans="1:26" ht="12.75" customHeight="1" x14ac:dyDescent="0.2">
      <c r="A250" s="91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</row>
    <row r="251" spans="1:26" ht="12.75" customHeight="1" x14ac:dyDescent="0.2">
      <c r="A251" s="91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</row>
    <row r="252" spans="1:26" ht="12.75" customHeight="1" x14ac:dyDescent="0.2">
      <c r="A252" s="91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</row>
    <row r="253" spans="1:26" ht="12.75" customHeight="1" x14ac:dyDescent="0.2">
      <c r="A253" s="91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</row>
    <row r="254" spans="1:26" ht="12.75" customHeight="1" x14ac:dyDescent="0.2">
      <c r="A254" s="91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</row>
    <row r="255" spans="1:26" ht="12.75" customHeight="1" x14ac:dyDescent="0.2">
      <c r="A255" s="91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</row>
    <row r="256" spans="1:26" ht="12.75" customHeight="1" x14ac:dyDescent="0.2">
      <c r="A256" s="91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</row>
    <row r="257" spans="1:26" ht="12.75" customHeight="1" x14ac:dyDescent="0.2">
      <c r="A257" s="91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</row>
    <row r="258" spans="1:26" ht="12.75" customHeight="1" x14ac:dyDescent="0.2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</row>
    <row r="259" spans="1:26" ht="12.75" customHeight="1" x14ac:dyDescent="0.2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</row>
    <row r="260" spans="1:26" ht="12.75" customHeight="1" x14ac:dyDescent="0.2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</row>
    <row r="261" spans="1:26" ht="12.75" customHeight="1" x14ac:dyDescent="0.2">
      <c r="A261" s="91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</row>
    <row r="262" spans="1:26" ht="12.75" customHeight="1" x14ac:dyDescent="0.2">
      <c r="A262" s="91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</row>
    <row r="263" spans="1:26" ht="12.75" customHeight="1" x14ac:dyDescent="0.2">
      <c r="A263" s="91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</row>
    <row r="264" spans="1:26" ht="12.75" customHeight="1" x14ac:dyDescent="0.2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</row>
    <row r="265" spans="1:26" ht="12.75" customHeight="1" x14ac:dyDescent="0.2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</row>
    <row r="266" spans="1:26" ht="12.75" customHeight="1" x14ac:dyDescent="0.2">
      <c r="A266" s="91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</row>
    <row r="267" spans="1:26" ht="12.75" customHeight="1" x14ac:dyDescent="0.2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</row>
    <row r="268" spans="1:26" ht="12.75" customHeight="1" x14ac:dyDescent="0.2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</row>
    <row r="269" spans="1:26" ht="12.75" customHeight="1" x14ac:dyDescent="0.2">
      <c r="A269" s="91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</row>
    <row r="270" spans="1:26" ht="12.75" customHeight="1" x14ac:dyDescent="0.2">
      <c r="A270" s="91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</row>
    <row r="271" spans="1:26" ht="12.75" customHeight="1" x14ac:dyDescent="0.2">
      <c r="A271" s="91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</row>
    <row r="272" spans="1:26" ht="12.75" customHeight="1" x14ac:dyDescent="0.2">
      <c r="A272" s="91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</row>
    <row r="273" spans="1:26" ht="12.75" customHeight="1" x14ac:dyDescent="0.2">
      <c r="A273" s="91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</row>
    <row r="274" spans="1:26" ht="12.75" customHeight="1" x14ac:dyDescent="0.2">
      <c r="A274" s="91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</row>
    <row r="275" spans="1:26" ht="12.75" customHeight="1" x14ac:dyDescent="0.2">
      <c r="A275" s="91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</row>
    <row r="276" spans="1:26" ht="12.75" customHeight="1" x14ac:dyDescent="0.2">
      <c r="A276" s="91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</row>
    <row r="277" spans="1:26" ht="12.75" customHeight="1" x14ac:dyDescent="0.2">
      <c r="A277" s="91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</row>
    <row r="278" spans="1:26" ht="12.75" customHeight="1" x14ac:dyDescent="0.2">
      <c r="A278" s="91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</row>
    <row r="279" spans="1:26" ht="12.75" customHeight="1" x14ac:dyDescent="0.2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</row>
    <row r="280" spans="1:26" ht="12.75" customHeight="1" x14ac:dyDescent="0.2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</row>
    <row r="281" spans="1:26" ht="12.75" customHeight="1" x14ac:dyDescent="0.2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</row>
    <row r="282" spans="1:26" ht="12.75" customHeight="1" x14ac:dyDescent="0.2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</row>
    <row r="283" spans="1:26" ht="12.75" customHeight="1" x14ac:dyDescent="0.2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</row>
    <row r="284" spans="1:26" ht="12.75" customHeight="1" x14ac:dyDescent="0.2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</row>
    <row r="285" spans="1:26" ht="12.75" customHeight="1" x14ac:dyDescent="0.2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</row>
    <row r="286" spans="1:26" ht="12.75" customHeight="1" x14ac:dyDescent="0.2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</row>
    <row r="287" spans="1:26" ht="12.75" customHeight="1" x14ac:dyDescent="0.2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</row>
    <row r="288" spans="1:26" ht="12.75" customHeight="1" x14ac:dyDescent="0.2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</row>
    <row r="289" spans="1:26" ht="12.75" customHeight="1" x14ac:dyDescent="0.2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</row>
    <row r="290" spans="1:26" ht="12.75" customHeight="1" x14ac:dyDescent="0.2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</row>
    <row r="291" spans="1:26" ht="12.75" customHeight="1" x14ac:dyDescent="0.2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</row>
    <row r="292" spans="1:26" ht="12.75" customHeight="1" x14ac:dyDescent="0.2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</row>
    <row r="293" spans="1:26" ht="12.75" customHeight="1" x14ac:dyDescent="0.2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</row>
    <row r="294" spans="1:26" ht="12.75" customHeight="1" x14ac:dyDescent="0.2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</row>
    <row r="295" spans="1:26" ht="12.75" customHeight="1" x14ac:dyDescent="0.2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</row>
    <row r="296" spans="1:26" ht="12.75" customHeight="1" x14ac:dyDescent="0.2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</row>
    <row r="297" spans="1:26" ht="12.75" customHeight="1" x14ac:dyDescent="0.2">
      <c r="A297" s="91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</row>
    <row r="298" spans="1:26" ht="12.75" customHeight="1" x14ac:dyDescent="0.2">
      <c r="A298" s="91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</row>
    <row r="299" spans="1:26" ht="12.75" customHeight="1" x14ac:dyDescent="0.2">
      <c r="A299" s="91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</row>
    <row r="300" spans="1:26" ht="12.75" customHeight="1" x14ac:dyDescent="0.2">
      <c r="A300" s="91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</row>
    <row r="301" spans="1:26" ht="12.75" customHeight="1" x14ac:dyDescent="0.2">
      <c r="A301" s="91"/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</row>
    <row r="302" spans="1:26" ht="12.75" customHeight="1" x14ac:dyDescent="0.2">
      <c r="A302" s="91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</row>
    <row r="303" spans="1:26" ht="12.75" customHeight="1" x14ac:dyDescent="0.2">
      <c r="A303" s="91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</row>
    <row r="304" spans="1:26" ht="12.75" customHeight="1" x14ac:dyDescent="0.2">
      <c r="A304" s="91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</row>
    <row r="305" spans="1:26" ht="12.75" customHeight="1" x14ac:dyDescent="0.2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</row>
    <row r="306" spans="1:26" ht="12.75" customHeight="1" x14ac:dyDescent="0.2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</row>
    <row r="307" spans="1:26" ht="12.75" customHeight="1" x14ac:dyDescent="0.2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</row>
    <row r="308" spans="1:26" ht="12.75" customHeight="1" x14ac:dyDescent="0.2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</row>
    <row r="309" spans="1:26" ht="12.75" customHeight="1" x14ac:dyDescent="0.2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</row>
    <row r="310" spans="1:26" ht="12.75" customHeight="1" x14ac:dyDescent="0.2">
      <c r="A310" s="91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</row>
    <row r="311" spans="1:26" ht="12.75" customHeight="1" x14ac:dyDescent="0.2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</row>
    <row r="312" spans="1:26" ht="12.75" customHeight="1" x14ac:dyDescent="0.2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</row>
    <row r="313" spans="1:26" ht="12.75" customHeight="1" x14ac:dyDescent="0.2">
      <c r="A313" s="91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</row>
    <row r="314" spans="1:26" ht="12.75" customHeight="1" x14ac:dyDescent="0.2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</row>
    <row r="315" spans="1:26" ht="12.75" customHeight="1" x14ac:dyDescent="0.2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</row>
    <row r="316" spans="1:26" ht="12.75" customHeight="1" x14ac:dyDescent="0.2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</row>
    <row r="317" spans="1:26" ht="12.75" customHeight="1" x14ac:dyDescent="0.2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</row>
    <row r="318" spans="1:26" ht="12.75" customHeight="1" x14ac:dyDescent="0.2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</row>
    <row r="319" spans="1:26" ht="12.75" customHeight="1" x14ac:dyDescent="0.2">
      <c r="A319" s="91"/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</row>
    <row r="320" spans="1:26" ht="12.75" customHeight="1" x14ac:dyDescent="0.2">
      <c r="A320" s="91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</row>
    <row r="321" spans="1:26" ht="12.75" customHeight="1" x14ac:dyDescent="0.2">
      <c r="A321" s="91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</row>
    <row r="322" spans="1:26" ht="12.75" customHeight="1" x14ac:dyDescent="0.2">
      <c r="A322" s="91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</row>
    <row r="323" spans="1:26" ht="12.75" customHeight="1" x14ac:dyDescent="0.2">
      <c r="A323" s="91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</row>
    <row r="324" spans="1:26" ht="12.75" customHeight="1" x14ac:dyDescent="0.2">
      <c r="A324" s="91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</row>
    <row r="325" spans="1:26" ht="12.75" customHeight="1" x14ac:dyDescent="0.2">
      <c r="A325" s="91"/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</row>
    <row r="326" spans="1:26" ht="12.75" customHeight="1" x14ac:dyDescent="0.2">
      <c r="A326" s="91"/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</row>
    <row r="327" spans="1:26" ht="12.75" customHeight="1" x14ac:dyDescent="0.2">
      <c r="A327" s="91"/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</row>
    <row r="328" spans="1:26" ht="12.75" customHeight="1" x14ac:dyDescent="0.2">
      <c r="A328" s="91"/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</row>
    <row r="329" spans="1:26" ht="12.75" customHeight="1" x14ac:dyDescent="0.2">
      <c r="A329" s="91"/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</row>
    <row r="330" spans="1:26" ht="12.75" customHeight="1" x14ac:dyDescent="0.2">
      <c r="A330" s="91"/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</row>
    <row r="331" spans="1:26" ht="12.75" customHeight="1" x14ac:dyDescent="0.2">
      <c r="A331" s="91"/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</row>
    <row r="332" spans="1:26" ht="12.75" customHeight="1" x14ac:dyDescent="0.2">
      <c r="A332" s="91"/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</row>
    <row r="333" spans="1:26" ht="12.75" customHeight="1" x14ac:dyDescent="0.2">
      <c r="A333" s="91"/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</row>
    <row r="334" spans="1:26" ht="12.75" customHeight="1" x14ac:dyDescent="0.2">
      <c r="A334" s="91"/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</row>
    <row r="335" spans="1:26" ht="12.75" customHeight="1" x14ac:dyDescent="0.2">
      <c r="A335" s="91"/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</row>
    <row r="336" spans="1:26" ht="12.75" customHeight="1" x14ac:dyDescent="0.2">
      <c r="A336" s="91"/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</row>
    <row r="337" spans="1:26" ht="12.75" customHeight="1" x14ac:dyDescent="0.2">
      <c r="A337" s="91"/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</row>
    <row r="338" spans="1:26" ht="12.75" customHeight="1" x14ac:dyDescent="0.2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</row>
    <row r="339" spans="1:26" ht="12.75" customHeight="1" x14ac:dyDescent="0.2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</row>
    <row r="340" spans="1:26" ht="12.75" customHeight="1" x14ac:dyDescent="0.2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</row>
    <row r="341" spans="1:26" ht="12.75" customHeight="1" x14ac:dyDescent="0.2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</row>
    <row r="342" spans="1:26" ht="12.75" customHeight="1" x14ac:dyDescent="0.2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</row>
    <row r="343" spans="1:26" ht="12.75" customHeight="1" x14ac:dyDescent="0.2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</row>
    <row r="344" spans="1:26" ht="12.75" customHeight="1" x14ac:dyDescent="0.2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</row>
    <row r="345" spans="1:26" ht="12.75" customHeight="1" x14ac:dyDescent="0.2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</row>
    <row r="346" spans="1:26" ht="12.75" customHeight="1" x14ac:dyDescent="0.2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</row>
    <row r="347" spans="1:26" ht="12.75" customHeight="1" x14ac:dyDescent="0.2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</row>
    <row r="348" spans="1:26" ht="12.75" customHeight="1" x14ac:dyDescent="0.2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</row>
    <row r="349" spans="1:26" ht="12.75" customHeight="1" x14ac:dyDescent="0.2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</row>
    <row r="350" spans="1:26" ht="12.75" customHeight="1" x14ac:dyDescent="0.2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</row>
    <row r="351" spans="1:26" ht="12.75" customHeight="1" x14ac:dyDescent="0.2">
      <c r="A351" s="91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</row>
    <row r="352" spans="1:26" ht="12.75" customHeight="1" x14ac:dyDescent="0.2">
      <c r="A352" s="91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</row>
    <row r="353" spans="1:26" ht="12.75" customHeight="1" x14ac:dyDescent="0.2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</row>
    <row r="354" spans="1:26" ht="12.75" customHeight="1" x14ac:dyDescent="0.2">
      <c r="A354" s="91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</row>
    <row r="355" spans="1:26" ht="12.75" customHeight="1" x14ac:dyDescent="0.2">
      <c r="A355" s="91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</row>
    <row r="356" spans="1:26" ht="12.75" customHeight="1" x14ac:dyDescent="0.2">
      <c r="A356" s="91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</row>
    <row r="357" spans="1:26" ht="12.75" customHeight="1" x14ac:dyDescent="0.2">
      <c r="A357" s="91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</row>
    <row r="358" spans="1:26" ht="12.75" customHeight="1" x14ac:dyDescent="0.2">
      <c r="A358" s="91"/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</row>
    <row r="359" spans="1:26" ht="12.75" customHeight="1" x14ac:dyDescent="0.2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</row>
    <row r="360" spans="1:26" ht="12.75" customHeight="1" x14ac:dyDescent="0.2">
      <c r="A360" s="91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</row>
    <row r="361" spans="1:26" ht="12.75" customHeight="1" x14ac:dyDescent="0.2">
      <c r="A361" s="91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</row>
    <row r="362" spans="1:26" ht="12.75" customHeight="1" x14ac:dyDescent="0.2">
      <c r="A362" s="91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</row>
    <row r="363" spans="1:26" ht="12.75" customHeight="1" x14ac:dyDescent="0.2">
      <c r="A363" s="91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</row>
    <row r="364" spans="1:26" ht="12.75" customHeight="1" x14ac:dyDescent="0.2">
      <c r="A364" s="91"/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</row>
    <row r="365" spans="1:26" ht="12.75" customHeight="1" x14ac:dyDescent="0.2">
      <c r="A365" s="9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</row>
    <row r="366" spans="1:26" ht="12.75" customHeight="1" x14ac:dyDescent="0.2">
      <c r="A366" s="91"/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</row>
    <row r="367" spans="1:26" ht="12.75" customHeight="1" x14ac:dyDescent="0.2">
      <c r="A367" s="91"/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</row>
    <row r="368" spans="1:26" ht="12.75" customHeight="1" x14ac:dyDescent="0.2">
      <c r="A368" s="91"/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</row>
    <row r="369" spans="1:26" ht="12.75" customHeight="1" x14ac:dyDescent="0.2">
      <c r="A369" s="91"/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</row>
    <row r="370" spans="1:26" ht="12.75" customHeight="1" x14ac:dyDescent="0.2">
      <c r="A370" s="91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</row>
    <row r="371" spans="1:26" ht="12.75" customHeight="1" x14ac:dyDescent="0.2">
      <c r="A371" s="91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</row>
    <row r="372" spans="1:26" ht="12.75" customHeight="1" x14ac:dyDescent="0.2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</row>
    <row r="373" spans="1:26" ht="12.75" customHeight="1" x14ac:dyDescent="0.2">
      <c r="A373" s="91"/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</row>
    <row r="374" spans="1:26" ht="12.75" customHeight="1" x14ac:dyDescent="0.2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</row>
    <row r="375" spans="1:26" ht="12.75" customHeight="1" x14ac:dyDescent="0.2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</row>
    <row r="376" spans="1:26" ht="12.75" customHeight="1" x14ac:dyDescent="0.2">
      <c r="A376" s="91"/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</row>
    <row r="377" spans="1:26" ht="12.75" customHeight="1" x14ac:dyDescent="0.2">
      <c r="A377" s="91"/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</row>
    <row r="378" spans="1:26" ht="12.75" customHeight="1" x14ac:dyDescent="0.2">
      <c r="A378" s="91"/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</row>
    <row r="379" spans="1:26" ht="12.75" customHeight="1" x14ac:dyDescent="0.2">
      <c r="A379" s="91"/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</row>
    <row r="380" spans="1:26" ht="12.75" customHeight="1" x14ac:dyDescent="0.2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</row>
    <row r="381" spans="1:26" ht="12.75" customHeight="1" x14ac:dyDescent="0.2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</row>
    <row r="382" spans="1:26" ht="12.75" customHeight="1" x14ac:dyDescent="0.2">
      <c r="A382" s="91"/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</row>
    <row r="383" spans="1:26" ht="12.75" customHeight="1" x14ac:dyDescent="0.2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</row>
    <row r="384" spans="1:26" ht="12.75" customHeight="1" x14ac:dyDescent="0.2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</row>
    <row r="385" spans="1:26" ht="12.75" customHeight="1" x14ac:dyDescent="0.2">
      <c r="A385" s="91"/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</row>
    <row r="386" spans="1:26" ht="12.75" customHeight="1" x14ac:dyDescent="0.2">
      <c r="A386" s="91"/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</row>
    <row r="387" spans="1:26" ht="12.75" customHeight="1" x14ac:dyDescent="0.2">
      <c r="A387" s="91"/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</row>
    <row r="388" spans="1:26" ht="12.75" customHeight="1" x14ac:dyDescent="0.2">
      <c r="A388" s="91"/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</row>
    <row r="389" spans="1:26" ht="12.75" customHeight="1" x14ac:dyDescent="0.2">
      <c r="A389" s="91"/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</row>
    <row r="390" spans="1:26" ht="12.75" customHeight="1" x14ac:dyDescent="0.2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</row>
    <row r="391" spans="1:26" ht="12.75" customHeight="1" x14ac:dyDescent="0.2">
      <c r="A391" s="91"/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</row>
    <row r="392" spans="1:26" ht="12.75" customHeight="1" x14ac:dyDescent="0.2">
      <c r="A392" s="91"/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</row>
    <row r="393" spans="1:26" ht="12.75" customHeight="1" x14ac:dyDescent="0.2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</row>
    <row r="394" spans="1:26" ht="12.75" customHeight="1" x14ac:dyDescent="0.2">
      <c r="A394" s="91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</row>
    <row r="395" spans="1:26" ht="12.75" customHeight="1" x14ac:dyDescent="0.2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</row>
    <row r="396" spans="1:26" ht="12.75" customHeight="1" x14ac:dyDescent="0.2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</row>
    <row r="397" spans="1:26" ht="12.75" customHeight="1" x14ac:dyDescent="0.2">
      <c r="A397" s="91"/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</row>
    <row r="398" spans="1:26" ht="12.75" customHeight="1" x14ac:dyDescent="0.2">
      <c r="A398" s="91"/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</row>
    <row r="399" spans="1:26" ht="12.75" customHeight="1" x14ac:dyDescent="0.2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</row>
    <row r="400" spans="1:26" ht="12.75" customHeight="1" x14ac:dyDescent="0.2">
      <c r="A400" s="91"/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</row>
    <row r="401" spans="1:26" ht="12.75" customHeight="1" x14ac:dyDescent="0.2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</row>
    <row r="402" spans="1:26" ht="12.75" customHeight="1" x14ac:dyDescent="0.2">
      <c r="A402" s="91"/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</row>
    <row r="403" spans="1:26" ht="12.75" customHeight="1" x14ac:dyDescent="0.2">
      <c r="A403" s="91"/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</row>
    <row r="404" spans="1:26" ht="12.75" customHeight="1" x14ac:dyDescent="0.2">
      <c r="A404" s="91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</row>
    <row r="405" spans="1:26" ht="12.75" customHeight="1" x14ac:dyDescent="0.2">
      <c r="A405" s="91"/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</row>
    <row r="406" spans="1:26" ht="12.75" customHeight="1" x14ac:dyDescent="0.2">
      <c r="A406" s="91"/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</row>
    <row r="407" spans="1:26" ht="12.75" customHeight="1" x14ac:dyDescent="0.2">
      <c r="A407" s="91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</row>
    <row r="408" spans="1:26" ht="12.75" customHeight="1" x14ac:dyDescent="0.2">
      <c r="A408" s="91"/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</row>
    <row r="409" spans="1:26" ht="12.75" customHeight="1" x14ac:dyDescent="0.2">
      <c r="A409" s="91"/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</row>
    <row r="410" spans="1:26" ht="12.75" customHeight="1" x14ac:dyDescent="0.2">
      <c r="A410" s="91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</row>
    <row r="411" spans="1:26" ht="12.75" customHeight="1" x14ac:dyDescent="0.2">
      <c r="A411" s="91"/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</row>
    <row r="412" spans="1:26" ht="12.75" customHeight="1" x14ac:dyDescent="0.2">
      <c r="A412" s="91"/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</row>
    <row r="413" spans="1:26" ht="12.75" customHeight="1" x14ac:dyDescent="0.2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</row>
    <row r="414" spans="1:26" ht="12.75" customHeight="1" x14ac:dyDescent="0.2">
      <c r="A414" s="91"/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</row>
    <row r="415" spans="1:26" ht="12.75" customHeight="1" x14ac:dyDescent="0.2">
      <c r="A415" s="91"/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</row>
    <row r="416" spans="1:26" ht="12.75" customHeight="1" x14ac:dyDescent="0.2">
      <c r="A416" s="91"/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</row>
    <row r="417" spans="1:26" ht="12.75" customHeight="1" x14ac:dyDescent="0.2">
      <c r="A417" s="91"/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</row>
    <row r="418" spans="1:26" ht="12.75" customHeight="1" x14ac:dyDescent="0.2">
      <c r="A418" s="91"/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</row>
    <row r="419" spans="1:26" ht="12.75" customHeight="1" x14ac:dyDescent="0.2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</row>
    <row r="420" spans="1:26" ht="12.75" customHeight="1" x14ac:dyDescent="0.2">
      <c r="A420" s="91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</row>
    <row r="421" spans="1:26" ht="12.75" customHeight="1" x14ac:dyDescent="0.2">
      <c r="A421" s="91"/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</row>
    <row r="422" spans="1:26" ht="12.75" customHeight="1" x14ac:dyDescent="0.2">
      <c r="A422" s="91"/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</row>
    <row r="423" spans="1:26" ht="12.75" customHeight="1" x14ac:dyDescent="0.2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</row>
    <row r="424" spans="1:26" ht="12.75" customHeight="1" x14ac:dyDescent="0.2">
      <c r="A424" s="91"/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</row>
    <row r="425" spans="1:26" ht="12.75" customHeight="1" x14ac:dyDescent="0.2">
      <c r="A425" s="91"/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</row>
    <row r="426" spans="1:26" ht="12.75" customHeight="1" x14ac:dyDescent="0.2">
      <c r="A426" s="91"/>
      <c r="B426" s="91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</row>
    <row r="427" spans="1:26" ht="12.75" customHeight="1" x14ac:dyDescent="0.2">
      <c r="A427" s="91"/>
      <c r="B427" s="91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</row>
    <row r="428" spans="1:26" ht="12.75" customHeight="1" x14ac:dyDescent="0.2">
      <c r="A428" s="91"/>
      <c r="B428" s="91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</row>
    <row r="429" spans="1:26" ht="12.75" customHeight="1" x14ac:dyDescent="0.2">
      <c r="A429" s="91"/>
      <c r="B429" s="91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</row>
    <row r="430" spans="1:26" ht="12.75" customHeight="1" x14ac:dyDescent="0.2">
      <c r="A430" s="91"/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</row>
    <row r="431" spans="1:26" ht="12.75" customHeight="1" x14ac:dyDescent="0.2">
      <c r="A431" s="91"/>
      <c r="B431" s="91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</row>
    <row r="432" spans="1:26" ht="12.75" customHeight="1" x14ac:dyDescent="0.2">
      <c r="A432" s="91"/>
      <c r="B432" s="91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</row>
    <row r="433" spans="1:26" ht="12.75" customHeight="1" x14ac:dyDescent="0.2">
      <c r="A433" s="91"/>
      <c r="B433" s="91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</row>
    <row r="434" spans="1:26" ht="12.75" customHeight="1" x14ac:dyDescent="0.2">
      <c r="A434" s="91"/>
      <c r="B434" s="91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</row>
    <row r="435" spans="1:26" ht="12.75" customHeight="1" x14ac:dyDescent="0.2">
      <c r="A435" s="91"/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</row>
    <row r="436" spans="1:26" ht="12.75" customHeight="1" x14ac:dyDescent="0.2">
      <c r="A436" s="91"/>
      <c r="B436" s="91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</row>
    <row r="437" spans="1:26" ht="12.75" customHeight="1" x14ac:dyDescent="0.2">
      <c r="A437" s="91"/>
      <c r="B437" s="91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</row>
    <row r="438" spans="1:26" ht="12.75" customHeight="1" x14ac:dyDescent="0.2">
      <c r="A438" s="91"/>
      <c r="B438" s="91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</row>
    <row r="439" spans="1:26" ht="12.75" customHeight="1" x14ac:dyDescent="0.2">
      <c r="A439" s="91"/>
      <c r="B439" s="91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</row>
    <row r="440" spans="1:26" ht="12.75" customHeight="1" x14ac:dyDescent="0.2">
      <c r="A440" s="91"/>
      <c r="B440" s="91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</row>
    <row r="441" spans="1:26" ht="12.75" customHeight="1" x14ac:dyDescent="0.2">
      <c r="A441" s="91"/>
      <c r="B441" s="91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</row>
    <row r="442" spans="1:26" ht="12.75" customHeight="1" x14ac:dyDescent="0.2">
      <c r="A442" s="91"/>
      <c r="B442" s="91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</row>
    <row r="443" spans="1:26" ht="12.75" customHeight="1" x14ac:dyDescent="0.2">
      <c r="A443" s="91"/>
      <c r="B443" s="91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</row>
    <row r="444" spans="1:26" ht="12.75" customHeight="1" x14ac:dyDescent="0.2">
      <c r="A444" s="91"/>
      <c r="B444" s="91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</row>
    <row r="445" spans="1:26" ht="12.75" customHeight="1" x14ac:dyDescent="0.2">
      <c r="A445" s="91"/>
      <c r="B445" s="91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</row>
    <row r="446" spans="1:26" ht="12.75" customHeight="1" x14ac:dyDescent="0.2">
      <c r="A446" s="91"/>
      <c r="B446" s="91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</row>
    <row r="447" spans="1:26" ht="12.75" customHeight="1" x14ac:dyDescent="0.2">
      <c r="A447" s="91"/>
      <c r="B447" s="91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</row>
    <row r="448" spans="1:26" ht="12.75" customHeight="1" x14ac:dyDescent="0.2">
      <c r="A448" s="91"/>
      <c r="B448" s="91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</row>
    <row r="449" spans="1:26" ht="12.75" customHeight="1" x14ac:dyDescent="0.2">
      <c r="A449" s="91"/>
      <c r="B449" s="91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</row>
    <row r="450" spans="1:26" ht="12.75" customHeight="1" x14ac:dyDescent="0.2">
      <c r="A450" s="91"/>
      <c r="B450" s="91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</row>
    <row r="451" spans="1:26" ht="12.75" customHeight="1" x14ac:dyDescent="0.2">
      <c r="A451" s="91"/>
      <c r="B451" s="91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</row>
    <row r="452" spans="1:26" ht="12.75" customHeight="1" x14ac:dyDescent="0.2">
      <c r="A452" s="91"/>
      <c r="B452" s="91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</row>
    <row r="453" spans="1:26" ht="12.75" customHeight="1" x14ac:dyDescent="0.2">
      <c r="A453" s="91"/>
      <c r="B453" s="91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</row>
    <row r="454" spans="1:26" ht="12.75" customHeight="1" x14ac:dyDescent="0.2">
      <c r="A454" s="91"/>
      <c r="B454" s="91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</row>
    <row r="455" spans="1:26" ht="12.75" customHeight="1" x14ac:dyDescent="0.2">
      <c r="A455" s="91"/>
      <c r="B455" s="91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</row>
    <row r="456" spans="1:26" ht="12.75" customHeight="1" x14ac:dyDescent="0.2">
      <c r="A456" s="91"/>
      <c r="B456" s="91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</row>
    <row r="457" spans="1:26" ht="12.75" customHeight="1" x14ac:dyDescent="0.2">
      <c r="A457" s="91"/>
      <c r="B457" s="91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</row>
    <row r="458" spans="1:26" ht="12.75" customHeight="1" x14ac:dyDescent="0.2">
      <c r="A458" s="91"/>
      <c r="B458" s="91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</row>
    <row r="459" spans="1:26" ht="12.75" customHeight="1" x14ac:dyDescent="0.2">
      <c r="A459" s="91"/>
      <c r="B459" s="91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</row>
    <row r="460" spans="1:26" ht="12.75" customHeight="1" x14ac:dyDescent="0.2">
      <c r="A460" s="91"/>
      <c r="B460" s="91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</row>
    <row r="461" spans="1:26" ht="12.75" customHeight="1" x14ac:dyDescent="0.2">
      <c r="A461" s="91"/>
      <c r="B461" s="91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</row>
    <row r="462" spans="1:26" ht="12.75" customHeight="1" x14ac:dyDescent="0.2">
      <c r="A462" s="91"/>
      <c r="B462" s="91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</row>
    <row r="463" spans="1:26" ht="12.75" customHeight="1" x14ac:dyDescent="0.2">
      <c r="A463" s="91"/>
      <c r="B463" s="91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</row>
    <row r="464" spans="1:26" ht="12.75" customHeight="1" x14ac:dyDescent="0.2">
      <c r="A464" s="91"/>
      <c r="B464" s="91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</row>
    <row r="465" spans="1:26" ht="12.75" customHeight="1" x14ac:dyDescent="0.2">
      <c r="A465" s="91"/>
      <c r="B465" s="91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</row>
    <row r="466" spans="1:26" ht="12.75" customHeight="1" x14ac:dyDescent="0.2">
      <c r="A466" s="91"/>
      <c r="B466" s="91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</row>
    <row r="467" spans="1:26" ht="12.75" customHeight="1" x14ac:dyDescent="0.2">
      <c r="A467" s="91"/>
      <c r="B467" s="91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</row>
    <row r="468" spans="1:26" ht="12.75" customHeight="1" x14ac:dyDescent="0.2">
      <c r="A468" s="91"/>
      <c r="B468" s="91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</row>
    <row r="469" spans="1:26" ht="12.75" customHeight="1" x14ac:dyDescent="0.2">
      <c r="A469" s="91"/>
      <c r="B469" s="91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</row>
    <row r="470" spans="1:26" ht="12.75" customHeight="1" x14ac:dyDescent="0.2">
      <c r="A470" s="91"/>
      <c r="B470" s="91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</row>
    <row r="471" spans="1:26" ht="12.75" customHeight="1" x14ac:dyDescent="0.2">
      <c r="A471" s="91"/>
      <c r="B471" s="91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</row>
    <row r="472" spans="1:26" ht="12.75" customHeight="1" x14ac:dyDescent="0.2">
      <c r="A472" s="91"/>
      <c r="B472" s="91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</row>
    <row r="473" spans="1:26" ht="12.75" customHeight="1" x14ac:dyDescent="0.2">
      <c r="A473" s="91"/>
      <c r="B473" s="91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</row>
    <row r="474" spans="1:26" ht="12.75" customHeight="1" x14ac:dyDescent="0.2">
      <c r="A474" s="91"/>
      <c r="B474" s="91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</row>
    <row r="475" spans="1:26" ht="12.75" customHeight="1" x14ac:dyDescent="0.2">
      <c r="A475" s="91"/>
      <c r="B475" s="91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</row>
    <row r="476" spans="1:26" ht="12.75" customHeight="1" x14ac:dyDescent="0.2">
      <c r="A476" s="91"/>
      <c r="B476" s="91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</row>
    <row r="477" spans="1:26" ht="12.75" customHeight="1" x14ac:dyDescent="0.2">
      <c r="A477" s="91"/>
      <c r="B477" s="91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</row>
    <row r="478" spans="1:26" ht="12.75" customHeight="1" x14ac:dyDescent="0.2">
      <c r="A478" s="91"/>
      <c r="B478" s="91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</row>
    <row r="479" spans="1:26" ht="12.75" customHeight="1" x14ac:dyDescent="0.2">
      <c r="A479" s="91"/>
      <c r="B479" s="91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</row>
    <row r="480" spans="1:26" ht="12.75" customHeight="1" x14ac:dyDescent="0.2">
      <c r="A480" s="91"/>
      <c r="B480" s="91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</row>
    <row r="481" spans="1:26" ht="12.75" customHeight="1" x14ac:dyDescent="0.2">
      <c r="A481" s="91"/>
      <c r="B481" s="91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</row>
    <row r="482" spans="1:26" ht="12.75" customHeight="1" x14ac:dyDescent="0.2">
      <c r="A482" s="91"/>
      <c r="B482" s="91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</row>
    <row r="483" spans="1:26" ht="12.75" customHeight="1" x14ac:dyDescent="0.2">
      <c r="A483" s="91"/>
      <c r="B483" s="91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</row>
    <row r="484" spans="1:26" ht="12.75" customHeight="1" x14ac:dyDescent="0.2">
      <c r="A484" s="91"/>
      <c r="B484" s="91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</row>
    <row r="485" spans="1:26" ht="12.75" customHeight="1" x14ac:dyDescent="0.2">
      <c r="A485" s="91"/>
      <c r="B485" s="91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</row>
    <row r="486" spans="1:26" ht="12.75" customHeight="1" x14ac:dyDescent="0.2">
      <c r="A486" s="91"/>
      <c r="B486" s="91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</row>
    <row r="487" spans="1:26" ht="12.75" customHeight="1" x14ac:dyDescent="0.2">
      <c r="A487" s="91"/>
      <c r="B487" s="91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</row>
    <row r="488" spans="1:26" ht="12.75" customHeight="1" x14ac:dyDescent="0.2">
      <c r="A488" s="91"/>
      <c r="B488" s="91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</row>
    <row r="489" spans="1:26" ht="12.75" customHeight="1" x14ac:dyDescent="0.2">
      <c r="A489" s="91"/>
      <c r="B489" s="91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</row>
    <row r="490" spans="1:26" ht="12.75" customHeight="1" x14ac:dyDescent="0.2">
      <c r="A490" s="91"/>
      <c r="B490" s="91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</row>
    <row r="491" spans="1:26" ht="12.75" customHeight="1" x14ac:dyDescent="0.2">
      <c r="A491" s="91"/>
      <c r="B491" s="91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</row>
    <row r="492" spans="1:26" ht="12.75" customHeight="1" x14ac:dyDescent="0.2">
      <c r="A492" s="91"/>
      <c r="B492" s="91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</row>
    <row r="493" spans="1:26" ht="12.75" customHeight="1" x14ac:dyDescent="0.2">
      <c r="A493" s="91"/>
      <c r="B493" s="91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</row>
    <row r="494" spans="1:26" ht="12.75" customHeight="1" x14ac:dyDescent="0.2">
      <c r="A494" s="91"/>
      <c r="B494" s="91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</row>
    <row r="495" spans="1:26" ht="12.75" customHeight="1" x14ac:dyDescent="0.2">
      <c r="A495" s="91"/>
      <c r="B495" s="91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</row>
    <row r="496" spans="1:26" ht="12.75" customHeight="1" x14ac:dyDescent="0.2">
      <c r="A496" s="91"/>
      <c r="B496" s="91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</row>
    <row r="497" spans="1:26" ht="12.75" customHeight="1" x14ac:dyDescent="0.2">
      <c r="A497" s="91"/>
      <c r="B497" s="91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</row>
    <row r="498" spans="1:26" ht="12.75" customHeight="1" x14ac:dyDescent="0.2">
      <c r="A498" s="91"/>
      <c r="B498" s="91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</row>
    <row r="499" spans="1:26" ht="12.75" customHeight="1" x14ac:dyDescent="0.2">
      <c r="A499" s="91"/>
      <c r="B499" s="91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</row>
    <row r="500" spans="1:26" ht="12.75" customHeight="1" x14ac:dyDescent="0.2">
      <c r="A500" s="91"/>
      <c r="B500" s="91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</row>
    <row r="501" spans="1:26" ht="12.75" customHeight="1" x14ac:dyDescent="0.2">
      <c r="A501" s="91"/>
      <c r="B501" s="91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</row>
    <row r="502" spans="1:26" ht="12.75" customHeight="1" x14ac:dyDescent="0.2">
      <c r="A502" s="91"/>
      <c r="B502" s="91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</row>
    <row r="503" spans="1:26" ht="12.75" customHeight="1" x14ac:dyDescent="0.2">
      <c r="A503" s="91"/>
      <c r="B503" s="91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</row>
    <row r="504" spans="1:26" ht="12.75" customHeight="1" x14ac:dyDescent="0.2">
      <c r="A504" s="91"/>
      <c r="B504" s="91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</row>
    <row r="505" spans="1:26" ht="12.75" customHeight="1" x14ac:dyDescent="0.2">
      <c r="A505" s="91"/>
      <c r="B505" s="91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</row>
    <row r="506" spans="1:26" ht="12.75" customHeight="1" x14ac:dyDescent="0.2">
      <c r="A506" s="91"/>
      <c r="B506" s="91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</row>
    <row r="507" spans="1:26" ht="12.75" customHeight="1" x14ac:dyDescent="0.2">
      <c r="A507" s="91"/>
      <c r="B507" s="91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</row>
    <row r="508" spans="1:26" ht="12.75" customHeight="1" x14ac:dyDescent="0.2">
      <c r="A508" s="91"/>
      <c r="B508" s="91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</row>
    <row r="509" spans="1:26" ht="12.75" customHeight="1" x14ac:dyDescent="0.2">
      <c r="A509" s="91"/>
      <c r="B509" s="91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</row>
    <row r="510" spans="1:26" ht="12.75" customHeight="1" x14ac:dyDescent="0.2">
      <c r="A510" s="91"/>
      <c r="B510" s="91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</row>
    <row r="511" spans="1:26" ht="12.75" customHeight="1" x14ac:dyDescent="0.2">
      <c r="A511" s="91"/>
      <c r="B511" s="91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</row>
    <row r="512" spans="1:26" ht="12.75" customHeight="1" x14ac:dyDescent="0.2">
      <c r="A512" s="91"/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</row>
    <row r="513" spans="1:26" ht="12.75" customHeight="1" x14ac:dyDescent="0.2">
      <c r="A513" s="91"/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</row>
    <row r="514" spans="1:26" ht="12.75" customHeight="1" x14ac:dyDescent="0.2">
      <c r="A514" s="91"/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</row>
    <row r="515" spans="1:26" ht="12.75" customHeight="1" x14ac:dyDescent="0.2">
      <c r="A515" s="91"/>
      <c r="B515" s="91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</row>
    <row r="516" spans="1:26" ht="12.75" customHeight="1" x14ac:dyDescent="0.2">
      <c r="A516" s="91"/>
      <c r="B516" s="91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</row>
    <row r="517" spans="1:26" ht="12.75" customHeight="1" x14ac:dyDescent="0.2">
      <c r="A517" s="91"/>
      <c r="B517" s="91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</row>
    <row r="518" spans="1:26" ht="12.75" customHeight="1" x14ac:dyDescent="0.2">
      <c r="A518" s="91"/>
      <c r="B518" s="91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</row>
    <row r="519" spans="1:26" ht="12.75" customHeight="1" x14ac:dyDescent="0.2">
      <c r="A519" s="91"/>
      <c r="B519" s="91"/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</row>
    <row r="520" spans="1:26" ht="12.75" customHeight="1" x14ac:dyDescent="0.2">
      <c r="A520" s="91"/>
      <c r="B520" s="91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</row>
    <row r="521" spans="1:26" ht="12.75" customHeight="1" x14ac:dyDescent="0.2">
      <c r="A521" s="91"/>
      <c r="B521" s="91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</row>
    <row r="522" spans="1:26" ht="12.75" customHeight="1" x14ac:dyDescent="0.2">
      <c r="A522" s="91"/>
      <c r="B522" s="91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</row>
    <row r="523" spans="1:26" ht="12.75" customHeight="1" x14ac:dyDescent="0.2">
      <c r="A523" s="91"/>
      <c r="B523" s="91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</row>
    <row r="524" spans="1:26" ht="12.75" customHeight="1" x14ac:dyDescent="0.2">
      <c r="A524" s="91"/>
      <c r="B524" s="91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</row>
    <row r="525" spans="1:26" ht="12.75" customHeight="1" x14ac:dyDescent="0.2">
      <c r="A525" s="91"/>
      <c r="B525" s="91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</row>
    <row r="526" spans="1:26" ht="12.75" customHeight="1" x14ac:dyDescent="0.2">
      <c r="A526" s="91"/>
      <c r="B526" s="91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</row>
    <row r="527" spans="1:26" ht="12.75" customHeight="1" x14ac:dyDescent="0.2">
      <c r="A527" s="91"/>
      <c r="B527" s="91"/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</row>
    <row r="528" spans="1:26" ht="12.75" customHeight="1" x14ac:dyDescent="0.2">
      <c r="A528" s="91"/>
      <c r="B528" s="91"/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</row>
    <row r="529" spans="1:26" ht="12.75" customHeight="1" x14ac:dyDescent="0.2">
      <c r="A529" s="91"/>
      <c r="B529" s="91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</row>
    <row r="530" spans="1:26" ht="12.75" customHeight="1" x14ac:dyDescent="0.2">
      <c r="A530" s="91"/>
      <c r="B530" s="91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</row>
    <row r="531" spans="1:26" ht="12.75" customHeight="1" x14ac:dyDescent="0.2">
      <c r="A531" s="91"/>
      <c r="B531" s="91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</row>
    <row r="532" spans="1:26" ht="12.75" customHeight="1" x14ac:dyDescent="0.2">
      <c r="A532" s="91"/>
      <c r="B532" s="91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</row>
    <row r="533" spans="1:26" ht="12.75" customHeight="1" x14ac:dyDescent="0.2">
      <c r="A533" s="91"/>
      <c r="B533" s="91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</row>
    <row r="534" spans="1:26" ht="12.75" customHeight="1" x14ac:dyDescent="0.2">
      <c r="A534" s="91"/>
      <c r="B534" s="91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</row>
    <row r="535" spans="1:26" ht="12.75" customHeight="1" x14ac:dyDescent="0.2">
      <c r="A535" s="91"/>
      <c r="B535" s="91"/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</row>
    <row r="536" spans="1:26" ht="12.75" customHeight="1" x14ac:dyDescent="0.2">
      <c r="A536" s="91"/>
      <c r="B536" s="91"/>
      <c r="C536" s="91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</row>
    <row r="537" spans="1:26" ht="12.75" customHeight="1" x14ac:dyDescent="0.2">
      <c r="A537" s="91"/>
      <c r="B537" s="91"/>
      <c r="C537" s="91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</row>
    <row r="538" spans="1:26" ht="12.75" customHeight="1" x14ac:dyDescent="0.2">
      <c r="A538" s="91"/>
      <c r="B538" s="91"/>
      <c r="C538" s="91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</row>
    <row r="539" spans="1:26" ht="12.75" customHeight="1" x14ac:dyDescent="0.2">
      <c r="A539" s="91"/>
      <c r="B539" s="91"/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</row>
    <row r="540" spans="1:26" ht="12.75" customHeight="1" x14ac:dyDescent="0.2">
      <c r="A540" s="91"/>
      <c r="B540" s="91"/>
      <c r="C540" s="91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</row>
    <row r="541" spans="1:26" ht="12.75" customHeight="1" x14ac:dyDescent="0.2">
      <c r="A541" s="91"/>
      <c r="B541" s="91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</row>
    <row r="542" spans="1:26" ht="12.75" customHeight="1" x14ac:dyDescent="0.2">
      <c r="A542" s="91"/>
      <c r="B542" s="91"/>
      <c r="C542" s="91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</row>
    <row r="543" spans="1:26" ht="12.75" customHeight="1" x14ac:dyDescent="0.2">
      <c r="A543" s="91"/>
      <c r="B543" s="91"/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</row>
    <row r="544" spans="1:26" ht="12.75" customHeight="1" x14ac:dyDescent="0.2">
      <c r="A544" s="91"/>
      <c r="B544" s="91"/>
      <c r="C544" s="91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</row>
    <row r="545" spans="1:26" ht="12.75" customHeight="1" x14ac:dyDescent="0.2">
      <c r="A545" s="91"/>
      <c r="B545" s="91"/>
      <c r="C545" s="91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</row>
    <row r="546" spans="1:26" ht="12.75" customHeight="1" x14ac:dyDescent="0.2">
      <c r="A546" s="91"/>
      <c r="B546" s="91"/>
      <c r="C546" s="91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</row>
    <row r="547" spans="1:26" ht="12.75" customHeight="1" x14ac:dyDescent="0.2">
      <c r="A547" s="91"/>
      <c r="B547" s="91"/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</row>
    <row r="548" spans="1:26" ht="12.75" customHeight="1" x14ac:dyDescent="0.2">
      <c r="A548" s="91"/>
      <c r="B548" s="91"/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</row>
    <row r="549" spans="1:26" ht="12.75" customHeight="1" x14ac:dyDescent="0.2">
      <c r="A549" s="91"/>
      <c r="B549" s="91"/>
      <c r="C549" s="91"/>
      <c r="D549" s="91"/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</row>
    <row r="550" spans="1:26" ht="12.75" customHeight="1" x14ac:dyDescent="0.2">
      <c r="A550" s="91"/>
      <c r="B550" s="91"/>
      <c r="C550" s="91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</row>
    <row r="551" spans="1:26" ht="12.75" customHeight="1" x14ac:dyDescent="0.2">
      <c r="A551" s="91"/>
      <c r="B551" s="91"/>
      <c r="C551" s="91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</row>
    <row r="552" spans="1:26" ht="12.75" customHeight="1" x14ac:dyDescent="0.2">
      <c r="A552" s="91"/>
      <c r="B552" s="91"/>
      <c r="C552" s="91"/>
      <c r="D552" s="91"/>
      <c r="E552" s="91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</row>
    <row r="553" spans="1:26" ht="12.75" customHeight="1" x14ac:dyDescent="0.2">
      <c r="A553" s="91"/>
      <c r="B553" s="91"/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</row>
    <row r="554" spans="1:26" ht="12.75" customHeight="1" x14ac:dyDescent="0.2">
      <c r="A554" s="91"/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</row>
    <row r="555" spans="1:26" ht="12.75" customHeight="1" x14ac:dyDescent="0.2">
      <c r="A555" s="91"/>
      <c r="B555" s="91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</row>
    <row r="556" spans="1:26" ht="12.75" customHeight="1" x14ac:dyDescent="0.2">
      <c r="A556" s="91"/>
      <c r="B556" s="91"/>
      <c r="C556" s="91"/>
      <c r="D556" s="91"/>
      <c r="E556" s="91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</row>
    <row r="557" spans="1:26" ht="12.75" customHeight="1" x14ac:dyDescent="0.2">
      <c r="A557" s="91"/>
      <c r="B557" s="91"/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</row>
    <row r="558" spans="1:26" ht="12.75" customHeight="1" x14ac:dyDescent="0.2">
      <c r="A558" s="91"/>
      <c r="B558" s="91"/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</row>
    <row r="559" spans="1:26" ht="12.75" customHeight="1" x14ac:dyDescent="0.2">
      <c r="A559" s="91"/>
      <c r="B559" s="91"/>
      <c r="C559" s="91"/>
      <c r="D559" s="91"/>
      <c r="E559" s="91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</row>
    <row r="560" spans="1:26" ht="12.75" customHeight="1" x14ac:dyDescent="0.2">
      <c r="A560" s="91"/>
      <c r="B560" s="91"/>
      <c r="C560" s="91"/>
      <c r="D560" s="91"/>
      <c r="E560" s="91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</row>
    <row r="561" spans="1:26" ht="12.75" customHeight="1" x14ac:dyDescent="0.2">
      <c r="A561" s="91"/>
      <c r="B561" s="91"/>
      <c r="C561" s="91"/>
      <c r="D561" s="91"/>
      <c r="E561" s="91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</row>
    <row r="562" spans="1:26" ht="12.75" customHeight="1" x14ac:dyDescent="0.2">
      <c r="A562" s="91"/>
      <c r="B562" s="91"/>
      <c r="C562" s="91"/>
      <c r="D562" s="91"/>
      <c r="E562" s="91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</row>
    <row r="563" spans="1:26" ht="12.75" customHeight="1" x14ac:dyDescent="0.2">
      <c r="A563" s="91"/>
      <c r="B563" s="91"/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</row>
    <row r="564" spans="1:26" ht="12.75" customHeight="1" x14ac:dyDescent="0.2">
      <c r="A564" s="91"/>
      <c r="B564" s="91"/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</row>
    <row r="565" spans="1:26" ht="12.75" customHeight="1" x14ac:dyDescent="0.2">
      <c r="A565" s="91"/>
      <c r="B565" s="91"/>
      <c r="C565" s="91"/>
      <c r="D565" s="91"/>
      <c r="E565" s="91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</row>
    <row r="566" spans="1:26" ht="12.75" customHeight="1" x14ac:dyDescent="0.2">
      <c r="A566" s="91"/>
      <c r="B566" s="91"/>
      <c r="C566" s="91"/>
      <c r="D566" s="91"/>
      <c r="E566" s="91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</row>
    <row r="567" spans="1:26" ht="12.75" customHeight="1" x14ac:dyDescent="0.2">
      <c r="A567" s="91"/>
      <c r="B567" s="91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</row>
    <row r="568" spans="1:26" ht="12.75" customHeight="1" x14ac:dyDescent="0.2">
      <c r="A568" s="91"/>
      <c r="B568" s="91"/>
      <c r="C568" s="91"/>
      <c r="D568" s="91"/>
      <c r="E568" s="91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</row>
    <row r="569" spans="1:26" ht="12.75" customHeight="1" x14ac:dyDescent="0.2">
      <c r="A569" s="91"/>
      <c r="B569" s="91"/>
      <c r="C569" s="91"/>
      <c r="D569" s="91"/>
      <c r="E569" s="91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</row>
    <row r="570" spans="1:26" ht="12.75" customHeight="1" x14ac:dyDescent="0.2">
      <c r="A570" s="91"/>
      <c r="B570" s="91"/>
      <c r="C570" s="91"/>
      <c r="D570" s="91"/>
      <c r="E570" s="91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</row>
    <row r="571" spans="1:26" ht="12.75" customHeight="1" x14ac:dyDescent="0.2">
      <c r="A571" s="91"/>
      <c r="B571" s="91"/>
      <c r="C571" s="91"/>
      <c r="D571" s="91"/>
      <c r="E571" s="91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</row>
    <row r="572" spans="1:26" ht="12.75" customHeight="1" x14ac:dyDescent="0.2">
      <c r="A572" s="91"/>
      <c r="B572" s="91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</row>
    <row r="573" spans="1:26" ht="12.75" customHeight="1" x14ac:dyDescent="0.2">
      <c r="A573" s="91"/>
      <c r="B573" s="91"/>
      <c r="C573" s="91"/>
      <c r="D573" s="91"/>
      <c r="E573" s="91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</row>
    <row r="574" spans="1:26" ht="12.75" customHeight="1" x14ac:dyDescent="0.2">
      <c r="A574" s="91"/>
      <c r="B574" s="91"/>
      <c r="C574" s="91"/>
      <c r="D574" s="91"/>
      <c r="E574" s="91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</row>
    <row r="575" spans="1:26" ht="12.75" customHeight="1" x14ac:dyDescent="0.2">
      <c r="A575" s="91"/>
      <c r="B575" s="91"/>
      <c r="C575" s="91"/>
      <c r="D575" s="91"/>
      <c r="E575" s="91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</row>
    <row r="576" spans="1:26" ht="12.75" customHeight="1" x14ac:dyDescent="0.2">
      <c r="A576" s="91"/>
      <c r="B576" s="91"/>
      <c r="C576" s="91"/>
      <c r="D576" s="91"/>
      <c r="E576" s="91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</row>
    <row r="577" spans="1:26" ht="12.75" customHeight="1" x14ac:dyDescent="0.2">
      <c r="A577" s="91"/>
      <c r="B577" s="91"/>
      <c r="C577" s="91"/>
      <c r="D577" s="91"/>
      <c r="E577" s="91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</row>
    <row r="578" spans="1:26" ht="12.75" customHeight="1" x14ac:dyDescent="0.2">
      <c r="A578" s="91"/>
      <c r="B578" s="91"/>
      <c r="C578" s="91"/>
      <c r="D578" s="91"/>
      <c r="E578" s="91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</row>
    <row r="579" spans="1:26" ht="12.75" customHeight="1" x14ac:dyDescent="0.2">
      <c r="A579" s="91"/>
      <c r="B579" s="91"/>
      <c r="C579" s="91"/>
      <c r="D579" s="91"/>
      <c r="E579" s="91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</row>
    <row r="580" spans="1:26" ht="12.75" customHeight="1" x14ac:dyDescent="0.2">
      <c r="A580" s="91"/>
      <c r="B580" s="91"/>
      <c r="C580" s="91"/>
      <c r="D580" s="91"/>
      <c r="E580" s="91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</row>
    <row r="581" spans="1:26" ht="12.75" customHeight="1" x14ac:dyDescent="0.2">
      <c r="A581" s="91"/>
      <c r="B581" s="91"/>
      <c r="C581" s="91"/>
      <c r="D581" s="91"/>
      <c r="E581" s="91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</row>
    <row r="582" spans="1:26" ht="12.75" customHeight="1" x14ac:dyDescent="0.2">
      <c r="A582" s="91"/>
      <c r="B582" s="91"/>
      <c r="C582" s="91"/>
      <c r="D582" s="91"/>
      <c r="E582" s="91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</row>
    <row r="583" spans="1:26" ht="12.75" customHeight="1" x14ac:dyDescent="0.2">
      <c r="A583" s="91"/>
      <c r="B583" s="91"/>
      <c r="C583" s="91"/>
      <c r="D583" s="91"/>
      <c r="E583" s="91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</row>
    <row r="584" spans="1:26" ht="12.75" customHeight="1" x14ac:dyDescent="0.2">
      <c r="A584" s="91"/>
      <c r="B584" s="91"/>
      <c r="C584" s="91"/>
      <c r="D584" s="91"/>
      <c r="E584" s="91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</row>
    <row r="585" spans="1:26" ht="12.75" customHeight="1" x14ac:dyDescent="0.2">
      <c r="A585" s="91"/>
      <c r="B585" s="91"/>
      <c r="C585" s="91"/>
      <c r="D585" s="91"/>
      <c r="E585" s="91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</row>
    <row r="586" spans="1:26" ht="12.75" customHeight="1" x14ac:dyDescent="0.2">
      <c r="A586" s="91"/>
      <c r="B586" s="91"/>
      <c r="C586" s="91"/>
      <c r="D586" s="91"/>
      <c r="E586" s="91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</row>
    <row r="587" spans="1:26" ht="12.75" customHeight="1" x14ac:dyDescent="0.2">
      <c r="A587" s="91"/>
      <c r="B587" s="91"/>
      <c r="C587" s="91"/>
      <c r="D587" s="91"/>
      <c r="E587" s="91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</row>
    <row r="588" spans="1:26" ht="12.75" customHeight="1" x14ac:dyDescent="0.2">
      <c r="A588" s="91"/>
      <c r="B588" s="91"/>
      <c r="C588" s="91"/>
      <c r="D588" s="91"/>
      <c r="E588" s="91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</row>
    <row r="589" spans="1:26" ht="12.75" customHeight="1" x14ac:dyDescent="0.2">
      <c r="A589" s="91"/>
      <c r="B589" s="91"/>
      <c r="C589" s="91"/>
      <c r="D589" s="91"/>
      <c r="E589" s="91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</row>
    <row r="590" spans="1:26" ht="12.75" customHeight="1" x14ac:dyDescent="0.2">
      <c r="A590" s="91"/>
      <c r="B590" s="91"/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</row>
    <row r="591" spans="1:26" ht="12.75" customHeight="1" x14ac:dyDescent="0.2">
      <c r="A591" s="91"/>
      <c r="B591" s="91"/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</row>
    <row r="592" spans="1:26" ht="12.75" customHeight="1" x14ac:dyDescent="0.2">
      <c r="A592" s="91"/>
      <c r="B592" s="91"/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</row>
    <row r="593" spans="1:26" ht="12.75" customHeight="1" x14ac:dyDescent="0.2">
      <c r="A593" s="91"/>
      <c r="B593" s="91"/>
      <c r="C593" s="91"/>
      <c r="D593" s="91"/>
      <c r="E593" s="91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</row>
    <row r="594" spans="1:26" ht="12.75" customHeight="1" x14ac:dyDescent="0.2">
      <c r="A594" s="91"/>
      <c r="B594" s="91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</row>
    <row r="595" spans="1:26" ht="12.75" customHeight="1" x14ac:dyDescent="0.2">
      <c r="A595" s="91"/>
      <c r="B595" s="91"/>
      <c r="C595" s="91"/>
      <c r="D595" s="91"/>
      <c r="E595" s="91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</row>
    <row r="596" spans="1:26" ht="12.75" customHeight="1" x14ac:dyDescent="0.2">
      <c r="A596" s="91"/>
      <c r="B596" s="91"/>
      <c r="C596" s="91"/>
      <c r="D596" s="91"/>
      <c r="E596" s="91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</row>
    <row r="597" spans="1:26" ht="12.75" customHeight="1" x14ac:dyDescent="0.2">
      <c r="A597" s="91"/>
      <c r="B597" s="91"/>
      <c r="C597" s="91"/>
      <c r="D597" s="91"/>
      <c r="E597" s="91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</row>
    <row r="598" spans="1:26" ht="12.75" customHeight="1" x14ac:dyDescent="0.2">
      <c r="A598" s="91"/>
      <c r="B598" s="91"/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</row>
    <row r="599" spans="1:26" ht="12.75" customHeight="1" x14ac:dyDescent="0.2">
      <c r="A599" s="91"/>
      <c r="B599" s="91"/>
      <c r="C599" s="91"/>
      <c r="D599" s="91"/>
      <c r="E599" s="91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</row>
    <row r="600" spans="1:26" ht="12.75" customHeight="1" x14ac:dyDescent="0.2">
      <c r="A600" s="91"/>
      <c r="B600" s="91"/>
      <c r="C600" s="91"/>
      <c r="D600" s="91"/>
      <c r="E600" s="91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</row>
    <row r="601" spans="1:26" ht="12.75" customHeight="1" x14ac:dyDescent="0.2">
      <c r="A601" s="91"/>
      <c r="B601" s="91"/>
      <c r="C601" s="91"/>
      <c r="D601" s="91"/>
      <c r="E601" s="91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</row>
    <row r="602" spans="1:26" ht="12.75" customHeight="1" x14ac:dyDescent="0.2">
      <c r="A602" s="91"/>
      <c r="B602" s="91"/>
      <c r="C602" s="91"/>
      <c r="D602" s="91"/>
      <c r="E602" s="91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</row>
    <row r="603" spans="1:26" ht="12.75" customHeight="1" x14ac:dyDescent="0.2">
      <c r="A603" s="91"/>
      <c r="B603" s="91"/>
      <c r="C603" s="91"/>
      <c r="D603" s="91"/>
      <c r="E603" s="91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</row>
    <row r="604" spans="1:26" ht="12.75" customHeight="1" x14ac:dyDescent="0.2">
      <c r="A604" s="91"/>
      <c r="B604" s="91"/>
      <c r="C604" s="91"/>
      <c r="D604" s="91"/>
      <c r="E604" s="91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</row>
    <row r="605" spans="1:26" ht="12.75" customHeight="1" x14ac:dyDescent="0.2">
      <c r="A605" s="91"/>
      <c r="B605" s="91"/>
      <c r="C605" s="91"/>
      <c r="D605" s="91"/>
      <c r="E605" s="91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</row>
    <row r="606" spans="1:26" ht="12.75" customHeight="1" x14ac:dyDescent="0.2">
      <c r="A606" s="91"/>
      <c r="B606" s="91"/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</row>
    <row r="607" spans="1:26" ht="12.75" customHeight="1" x14ac:dyDescent="0.2">
      <c r="A607" s="91"/>
      <c r="B607" s="91"/>
      <c r="C607" s="91"/>
      <c r="D607" s="91"/>
      <c r="E607" s="91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</row>
    <row r="608" spans="1:26" ht="12.75" customHeight="1" x14ac:dyDescent="0.2">
      <c r="A608" s="91"/>
      <c r="B608" s="91"/>
      <c r="C608" s="91"/>
      <c r="D608" s="91"/>
      <c r="E608" s="91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</row>
    <row r="609" spans="1:26" ht="12.75" customHeight="1" x14ac:dyDescent="0.2">
      <c r="A609" s="91"/>
      <c r="B609" s="91"/>
      <c r="C609" s="91"/>
      <c r="D609" s="91"/>
      <c r="E609" s="91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</row>
    <row r="610" spans="1:26" ht="12.75" customHeight="1" x14ac:dyDescent="0.2">
      <c r="A610" s="91"/>
      <c r="B610" s="91"/>
      <c r="C610" s="91"/>
      <c r="D610" s="91"/>
      <c r="E610" s="91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</row>
    <row r="611" spans="1:26" ht="12.75" customHeight="1" x14ac:dyDescent="0.2">
      <c r="A611" s="91"/>
      <c r="B611" s="91"/>
      <c r="C611" s="91"/>
      <c r="D611" s="91"/>
      <c r="E611" s="91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</row>
    <row r="612" spans="1:26" ht="12.75" customHeight="1" x14ac:dyDescent="0.2">
      <c r="A612" s="91"/>
      <c r="B612" s="91"/>
      <c r="C612" s="91"/>
      <c r="D612" s="91"/>
      <c r="E612" s="91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</row>
    <row r="613" spans="1:26" ht="12.75" customHeight="1" x14ac:dyDescent="0.2">
      <c r="A613" s="91"/>
      <c r="B613" s="91"/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</row>
    <row r="614" spans="1:26" ht="12.75" customHeight="1" x14ac:dyDescent="0.2">
      <c r="A614" s="91"/>
      <c r="B614" s="91"/>
      <c r="C614" s="91"/>
      <c r="D614" s="91"/>
      <c r="E614" s="91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</row>
    <row r="615" spans="1:26" ht="12.75" customHeight="1" x14ac:dyDescent="0.2">
      <c r="A615" s="91"/>
      <c r="B615" s="91"/>
      <c r="C615" s="91"/>
      <c r="D615" s="91"/>
      <c r="E615" s="91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</row>
    <row r="616" spans="1:26" ht="12.75" customHeight="1" x14ac:dyDescent="0.2">
      <c r="A616" s="91"/>
      <c r="B616" s="91"/>
      <c r="C616" s="91"/>
      <c r="D616" s="91"/>
      <c r="E616" s="91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</row>
    <row r="617" spans="1:26" ht="12.75" customHeight="1" x14ac:dyDescent="0.2">
      <c r="A617" s="91"/>
      <c r="B617" s="91"/>
      <c r="C617" s="91"/>
      <c r="D617" s="91"/>
      <c r="E617" s="91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</row>
    <row r="618" spans="1:26" ht="12.75" customHeight="1" x14ac:dyDescent="0.2">
      <c r="A618" s="91"/>
      <c r="B618" s="91"/>
      <c r="C618" s="91"/>
      <c r="D618" s="91"/>
      <c r="E618" s="91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</row>
    <row r="619" spans="1:26" ht="12.75" customHeight="1" x14ac:dyDescent="0.2">
      <c r="A619" s="91"/>
      <c r="B619" s="91"/>
      <c r="C619" s="91"/>
      <c r="D619" s="91"/>
      <c r="E619" s="91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</row>
    <row r="620" spans="1:26" ht="12.75" customHeight="1" x14ac:dyDescent="0.2">
      <c r="A620" s="91"/>
      <c r="B620" s="91"/>
      <c r="C620" s="91"/>
      <c r="D620" s="91"/>
      <c r="E620" s="91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</row>
    <row r="621" spans="1:26" ht="12.75" customHeight="1" x14ac:dyDescent="0.2">
      <c r="A621" s="91"/>
      <c r="B621" s="91"/>
      <c r="C621" s="91"/>
      <c r="D621" s="91"/>
      <c r="E621" s="91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</row>
    <row r="622" spans="1:26" ht="12.75" customHeight="1" x14ac:dyDescent="0.2">
      <c r="A622" s="91"/>
      <c r="B622" s="91"/>
      <c r="C622" s="91"/>
      <c r="D622" s="91"/>
      <c r="E622" s="91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</row>
    <row r="623" spans="1:26" ht="12.75" customHeight="1" x14ac:dyDescent="0.2">
      <c r="A623" s="91"/>
      <c r="B623" s="91"/>
      <c r="C623" s="91"/>
      <c r="D623" s="91"/>
      <c r="E623" s="91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</row>
    <row r="624" spans="1:26" ht="12.75" customHeight="1" x14ac:dyDescent="0.2">
      <c r="A624" s="91"/>
      <c r="B624" s="91"/>
      <c r="C624" s="91"/>
      <c r="D624" s="91"/>
      <c r="E624" s="91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</row>
    <row r="625" spans="1:26" ht="12.75" customHeight="1" x14ac:dyDescent="0.2">
      <c r="A625" s="91"/>
      <c r="B625" s="91"/>
      <c r="C625" s="91"/>
      <c r="D625" s="91"/>
      <c r="E625" s="91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</row>
    <row r="626" spans="1:26" ht="12.75" customHeight="1" x14ac:dyDescent="0.2">
      <c r="A626" s="91"/>
      <c r="B626" s="91"/>
      <c r="C626" s="91"/>
      <c r="D626" s="91"/>
      <c r="E626" s="91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</row>
    <row r="627" spans="1:26" ht="12.75" customHeight="1" x14ac:dyDescent="0.2">
      <c r="A627" s="91"/>
      <c r="B627" s="91"/>
      <c r="C627" s="91"/>
      <c r="D627" s="91"/>
      <c r="E627" s="91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</row>
    <row r="628" spans="1:26" ht="12.75" customHeight="1" x14ac:dyDescent="0.2">
      <c r="A628" s="91"/>
      <c r="B628" s="91"/>
      <c r="C628" s="91"/>
      <c r="D628" s="91"/>
      <c r="E628" s="91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</row>
    <row r="629" spans="1:26" ht="12.75" customHeight="1" x14ac:dyDescent="0.2">
      <c r="A629" s="91"/>
      <c r="B629" s="91"/>
      <c r="C629" s="91"/>
      <c r="D629" s="91"/>
      <c r="E629" s="91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</row>
    <row r="630" spans="1:26" ht="12.75" customHeight="1" x14ac:dyDescent="0.2">
      <c r="A630" s="91"/>
      <c r="B630" s="91"/>
      <c r="C630" s="91"/>
      <c r="D630" s="91"/>
      <c r="E630" s="91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</row>
    <row r="631" spans="1:26" ht="12.75" customHeight="1" x14ac:dyDescent="0.2">
      <c r="A631" s="91"/>
      <c r="B631" s="91"/>
      <c r="C631" s="91"/>
      <c r="D631" s="91"/>
      <c r="E631" s="91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</row>
    <row r="632" spans="1:26" ht="12.75" customHeight="1" x14ac:dyDescent="0.2">
      <c r="A632" s="91"/>
      <c r="B632" s="91"/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</row>
    <row r="633" spans="1:26" ht="12.75" customHeight="1" x14ac:dyDescent="0.2">
      <c r="A633" s="91"/>
      <c r="B633" s="91"/>
      <c r="C633" s="91"/>
      <c r="D633" s="91"/>
      <c r="E633" s="91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</row>
    <row r="634" spans="1:26" ht="12.75" customHeight="1" x14ac:dyDescent="0.2">
      <c r="A634" s="91"/>
      <c r="B634" s="91"/>
      <c r="C634" s="91"/>
      <c r="D634" s="91"/>
      <c r="E634" s="91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</row>
    <row r="635" spans="1:26" ht="12.75" customHeight="1" x14ac:dyDescent="0.2">
      <c r="A635" s="91"/>
      <c r="B635" s="91"/>
      <c r="C635" s="91"/>
      <c r="D635" s="91"/>
      <c r="E635" s="91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</row>
    <row r="636" spans="1:26" ht="12.75" customHeight="1" x14ac:dyDescent="0.2">
      <c r="A636" s="91"/>
      <c r="B636" s="91"/>
      <c r="C636" s="91"/>
      <c r="D636" s="91"/>
      <c r="E636" s="91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</row>
    <row r="637" spans="1:26" ht="12.75" customHeight="1" x14ac:dyDescent="0.2">
      <c r="A637" s="91"/>
      <c r="B637" s="91"/>
      <c r="C637" s="91"/>
      <c r="D637" s="91"/>
      <c r="E637" s="91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</row>
    <row r="638" spans="1:26" ht="12.75" customHeight="1" x14ac:dyDescent="0.2">
      <c r="A638" s="91"/>
      <c r="B638" s="91"/>
      <c r="C638" s="91"/>
      <c r="D638" s="91"/>
      <c r="E638" s="91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</row>
    <row r="639" spans="1:26" ht="12.75" customHeight="1" x14ac:dyDescent="0.2">
      <c r="A639" s="91"/>
      <c r="B639" s="91"/>
      <c r="C639" s="91"/>
      <c r="D639" s="91"/>
      <c r="E639" s="91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</row>
    <row r="640" spans="1:26" ht="12.75" customHeight="1" x14ac:dyDescent="0.2">
      <c r="A640" s="91"/>
      <c r="B640" s="91"/>
      <c r="C640" s="91"/>
      <c r="D640" s="91"/>
      <c r="E640" s="91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</row>
    <row r="641" spans="1:26" ht="12.75" customHeight="1" x14ac:dyDescent="0.2">
      <c r="A641" s="91"/>
      <c r="B641" s="91"/>
      <c r="C641" s="91"/>
      <c r="D641" s="91"/>
      <c r="E641" s="91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</row>
    <row r="642" spans="1:26" ht="12.75" customHeight="1" x14ac:dyDescent="0.2">
      <c r="A642" s="91"/>
      <c r="B642" s="91"/>
      <c r="C642" s="91"/>
      <c r="D642" s="91"/>
      <c r="E642" s="91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</row>
    <row r="643" spans="1:26" ht="12.75" customHeight="1" x14ac:dyDescent="0.2">
      <c r="A643" s="91"/>
      <c r="B643" s="91"/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</row>
    <row r="644" spans="1:26" ht="12.75" customHeight="1" x14ac:dyDescent="0.2">
      <c r="A644" s="91"/>
      <c r="B644" s="91"/>
      <c r="C644" s="91"/>
      <c r="D644" s="91"/>
      <c r="E644" s="91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</row>
    <row r="645" spans="1:26" ht="12.75" customHeight="1" x14ac:dyDescent="0.2">
      <c r="A645" s="91"/>
      <c r="B645" s="91"/>
      <c r="C645" s="91"/>
      <c r="D645" s="91"/>
      <c r="E645" s="91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</row>
    <row r="646" spans="1:26" ht="12.75" customHeight="1" x14ac:dyDescent="0.2">
      <c r="A646" s="91"/>
      <c r="B646" s="91"/>
      <c r="C646" s="91"/>
      <c r="D646" s="91"/>
      <c r="E646" s="91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</row>
    <row r="647" spans="1:26" ht="12.75" customHeight="1" x14ac:dyDescent="0.2">
      <c r="A647" s="91"/>
      <c r="B647" s="91"/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</row>
    <row r="648" spans="1:26" ht="12.75" customHeight="1" x14ac:dyDescent="0.2">
      <c r="A648" s="91"/>
      <c r="B648" s="91"/>
      <c r="C648" s="91"/>
      <c r="D648" s="91"/>
      <c r="E648" s="91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</row>
    <row r="649" spans="1:26" ht="12.75" customHeight="1" x14ac:dyDescent="0.2">
      <c r="A649" s="91"/>
      <c r="B649" s="91"/>
      <c r="C649" s="91"/>
      <c r="D649" s="91"/>
      <c r="E649" s="91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</row>
    <row r="650" spans="1:26" ht="12.75" customHeight="1" x14ac:dyDescent="0.2">
      <c r="A650" s="91"/>
      <c r="B650" s="91"/>
      <c r="C650" s="91"/>
      <c r="D650" s="91"/>
      <c r="E650" s="91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</row>
    <row r="651" spans="1:26" ht="12.75" customHeight="1" x14ac:dyDescent="0.2">
      <c r="A651" s="91"/>
      <c r="B651" s="91"/>
      <c r="C651" s="91"/>
      <c r="D651" s="91"/>
      <c r="E651" s="91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</row>
    <row r="652" spans="1:26" ht="12.75" customHeight="1" x14ac:dyDescent="0.2">
      <c r="A652" s="91"/>
      <c r="B652" s="91"/>
      <c r="C652" s="91"/>
      <c r="D652" s="91"/>
      <c r="E652" s="91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</row>
    <row r="653" spans="1:26" ht="12.75" customHeight="1" x14ac:dyDescent="0.2">
      <c r="A653" s="91"/>
      <c r="B653" s="91"/>
      <c r="C653" s="91"/>
      <c r="D653" s="91"/>
      <c r="E653" s="91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</row>
    <row r="654" spans="1:26" ht="12.75" customHeight="1" x14ac:dyDescent="0.2">
      <c r="A654" s="91"/>
      <c r="B654" s="91"/>
      <c r="C654" s="91"/>
      <c r="D654" s="91"/>
      <c r="E654" s="91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</row>
    <row r="655" spans="1:26" ht="12.75" customHeight="1" x14ac:dyDescent="0.2">
      <c r="A655" s="91"/>
      <c r="B655" s="91"/>
      <c r="C655" s="91"/>
      <c r="D655" s="91"/>
      <c r="E655" s="91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</row>
    <row r="656" spans="1:26" ht="12.75" customHeight="1" x14ac:dyDescent="0.2">
      <c r="A656" s="91"/>
      <c r="B656" s="91"/>
      <c r="C656" s="91"/>
      <c r="D656" s="91"/>
      <c r="E656" s="91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</row>
    <row r="657" spans="1:26" ht="12.75" customHeight="1" x14ac:dyDescent="0.2">
      <c r="A657" s="91"/>
      <c r="B657" s="91"/>
      <c r="C657" s="91"/>
      <c r="D657" s="91"/>
      <c r="E657" s="91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</row>
    <row r="658" spans="1:26" ht="12.75" customHeight="1" x14ac:dyDescent="0.2">
      <c r="A658" s="91"/>
      <c r="B658" s="91"/>
      <c r="C658" s="91"/>
      <c r="D658" s="91"/>
      <c r="E658" s="91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</row>
    <row r="659" spans="1:26" ht="12.75" customHeight="1" x14ac:dyDescent="0.2">
      <c r="A659" s="91"/>
      <c r="B659" s="91"/>
      <c r="C659" s="91"/>
      <c r="D659" s="91"/>
      <c r="E659" s="91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</row>
    <row r="660" spans="1:26" ht="12.75" customHeight="1" x14ac:dyDescent="0.2">
      <c r="A660" s="91"/>
      <c r="B660" s="91"/>
      <c r="C660" s="91"/>
      <c r="D660" s="91"/>
      <c r="E660" s="91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</row>
    <row r="661" spans="1:26" ht="12.75" customHeight="1" x14ac:dyDescent="0.2">
      <c r="A661" s="91"/>
      <c r="B661" s="91"/>
      <c r="C661" s="91"/>
      <c r="D661" s="91"/>
      <c r="E661" s="91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</row>
    <row r="662" spans="1:26" ht="12.75" customHeight="1" x14ac:dyDescent="0.2">
      <c r="A662" s="91"/>
      <c r="B662" s="91"/>
      <c r="C662" s="91"/>
      <c r="D662" s="91"/>
      <c r="E662" s="91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</row>
    <row r="663" spans="1:26" ht="12.75" customHeight="1" x14ac:dyDescent="0.2">
      <c r="A663" s="91"/>
      <c r="B663" s="91"/>
      <c r="C663" s="91"/>
      <c r="D663" s="91"/>
      <c r="E663" s="91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</row>
    <row r="664" spans="1:26" ht="12.75" customHeight="1" x14ac:dyDescent="0.2">
      <c r="A664" s="91"/>
      <c r="B664" s="91"/>
      <c r="C664" s="91"/>
      <c r="D664" s="91"/>
      <c r="E664" s="91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</row>
    <row r="665" spans="1:26" ht="12.75" customHeight="1" x14ac:dyDescent="0.2">
      <c r="A665" s="91"/>
      <c r="B665" s="91"/>
      <c r="C665" s="91"/>
      <c r="D665" s="91"/>
      <c r="E665" s="91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</row>
    <row r="666" spans="1:26" ht="12.75" customHeight="1" x14ac:dyDescent="0.2">
      <c r="A666" s="91"/>
      <c r="B666" s="91"/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</row>
    <row r="667" spans="1:26" ht="12.75" customHeight="1" x14ac:dyDescent="0.2">
      <c r="A667" s="91"/>
      <c r="B667" s="91"/>
      <c r="C667" s="91"/>
      <c r="D667" s="91"/>
      <c r="E667" s="91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</row>
    <row r="668" spans="1:26" ht="12.75" customHeight="1" x14ac:dyDescent="0.2">
      <c r="A668" s="91"/>
      <c r="B668" s="91"/>
      <c r="C668" s="91"/>
      <c r="D668" s="91"/>
      <c r="E668" s="91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</row>
    <row r="669" spans="1:26" ht="12.75" customHeight="1" x14ac:dyDescent="0.2">
      <c r="A669" s="91"/>
      <c r="B669" s="91"/>
      <c r="C669" s="91"/>
      <c r="D669" s="91"/>
      <c r="E669" s="91"/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</row>
    <row r="670" spans="1:26" ht="12.75" customHeight="1" x14ac:dyDescent="0.2">
      <c r="A670" s="91"/>
      <c r="B670" s="91"/>
      <c r="C670" s="91"/>
      <c r="D670" s="91"/>
      <c r="E670" s="91"/>
      <c r="F670" s="91"/>
      <c r="G670" s="91"/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</row>
    <row r="671" spans="1:26" ht="12.75" customHeight="1" x14ac:dyDescent="0.2">
      <c r="A671" s="91"/>
      <c r="B671" s="91"/>
      <c r="C671" s="91"/>
      <c r="D671" s="91"/>
      <c r="E671" s="91"/>
      <c r="F671" s="91"/>
      <c r="G671" s="91"/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</row>
    <row r="672" spans="1:26" ht="12.75" customHeight="1" x14ac:dyDescent="0.2">
      <c r="A672" s="91"/>
      <c r="B672" s="91"/>
      <c r="C672" s="91"/>
      <c r="D672" s="91"/>
      <c r="E672" s="91"/>
      <c r="F672" s="91"/>
      <c r="G672" s="91"/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</row>
    <row r="673" spans="1:26" ht="12.75" customHeight="1" x14ac:dyDescent="0.2">
      <c r="A673" s="91"/>
      <c r="B673" s="91"/>
      <c r="C673" s="91"/>
      <c r="D673" s="91"/>
      <c r="E673" s="91"/>
      <c r="F673" s="91"/>
      <c r="G673" s="91"/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</row>
    <row r="674" spans="1:26" ht="12.75" customHeight="1" x14ac:dyDescent="0.2">
      <c r="A674" s="91"/>
      <c r="B674" s="91"/>
      <c r="C674" s="91"/>
      <c r="D674" s="91"/>
      <c r="E674" s="91"/>
      <c r="F674" s="91"/>
      <c r="G674" s="91"/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</row>
    <row r="675" spans="1:26" ht="12.75" customHeight="1" x14ac:dyDescent="0.2">
      <c r="A675" s="91"/>
      <c r="B675" s="91"/>
      <c r="C675" s="91"/>
      <c r="D675" s="91"/>
      <c r="E675" s="91"/>
      <c r="F675" s="91"/>
      <c r="G675" s="91"/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</row>
    <row r="676" spans="1:26" ht="12.75" customHeight="1" x14ac:dyDescent="0.2">
      <c r="A676" s="91"/>
      <c r="B676" s="91"/>
      <c r="C676" s="91"/>
      <c r="D676" s="91"/>
      <c r="E676" s="91"/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</row>
    <row r="677" spans="1:26" ht="12.75" customHeight="1" x14ac:dyDescent="0.2">
      <c r="A677" s="91"/>
      <c r="B677" s="91"/>
      <c r="C677" s="91"/>
      <c r="D677" s="91"/>
      <c r="E677" s="91"/>
      <c r="F677" s="91"/>
      <c r="G677" s="91"/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</row>
    <row r="678" spans="1:26" ht="12.75" customHeight="1" x14ac:dyDescent="0.2">
      <c r="A678" s="91"/>
      <c r="B678" s="91"/>
      <c r="C678" s="91"/>
      <c r="D678" s="91"/>
      <c r="E678" s="91"/>
      <c r="F678" s="91"/>
      <c r="G678" s="91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</row>
    <row r="679" spans="1:26" ht="12.75" customHeight="1" x14ac:dyDescent="0.2">
      <c r="A679" s="91"/>
      <c r="B679" s="91"/>
      <c r="C679" s="91"/>
      <c r="D679" s="91"/>
      <c r="E679" s="91"/>
      <c r="F679" s="91"/>
      <c r="G679" s="91"/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</row>
    <row r="680" spans="1:26" ht="12.75" customHeight="1" x14ac:dyDescent="0.2">
      <c r="A680" s="91"/>
      <c r="B680" s="91"/>
      <c r="C680" s="91"/>
      <c r="D680" s="91"/>
      <c r="E680" s="91"/>
      <c r="F680" s="91"/>
      <c r="G680" s="91"/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</row>
    <row r="681" spans="1:26" ht="12.75" customHeight="1" x14ac:dyDescent="0.2">
      <c r="A681" s="91"/>
      <c r="B681" s="91"/>
      <c r="C681" s="91"/>
      <c r="D681" s="91"/>
      <c r="E681" s="91"/>
      <c r="F681" s="91"/>
      <c r="G681" s="91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</row>
    <row r="682" spans="1:26" ht="12.75" customHeight="1" x14ac:dyDescent="0.2">
      <c r="A682" s="91"/>
      <c r="B682" s="91"/>
      <c r="C682" s="91"/>
      <c r="D682" s="91"/>
      <c r="E682" s="91"/>
      <c r="F682" s="91"/>
      <c r="G682" s="91"/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</row>
    <row r="683" spans="1:26" ht="12.75" customHeight="1" x14ac:dyDescent="0.2">
      <c r="A683" s="91"/>
      <c r="B683" s="91"/>
      <c r="C683" s="91"/>
      <c r="D683" s="91"/>
      <c r="E683" s="91"/>
      <c r="F683" s="91"/>
      <c r="G683" s="91"/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</row>
    <row r="684" spans="1:26" ht="12.75" customHeight="1" x14ac:dyDescent="0.2">
      <c r="A684" s="91"/>
      <c r="B684" s="91"/>
      <c r="C684" s="91"/>
      <c r="D684" s="91"/>
      <c r="E684" s="91"/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</row>
    <row r="685" spans="1:26" ht="12.75" customHeight="1" x14ac:dyDescent="0.2">
      <c r="A685" s="91"/>
      <c r="B685" s="91"/>
      <c r="C685" s="91"/>
      <c r="D685" s="91"/>
      <c r="E685" s="91"/>
      <c r="F685" s="91"/>
      <c r="G685" s="91"/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</row>
    <row r="686" spans="1:26" ht="12.75" customHeight="1" x14ac:dyDescent="0.2">
      <c r="A686" s="91"/>
      <c r="B686" s="91"/>
      <c r="C686" s="91"/>
      <c r="D686" s="91"/>
      <c r="E686" s="91"/>
      <c r="F686" s="91"/>
      <c r="G686" s="91"/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</row>
    <row r="687" spans="1:26" ht="12.75" customHeight="1" x14ac:dyDescent="0.2">
      <c r="A687" s="91"/>
      <c r="B687" s="91"/>
      <c r="C687" s="91"/>
      <c r="D687" s="91"/>
      <c r="E687" s="91"/>
      <c r="F687" s="91"/>
      <c r="G687" s="91"/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</row>
    <row r="688" spans="1:26" ht="12.75" customHeight="1" x14ac:dyDescent="0.2">
      <c r="A688" s="91"/>
      <c r="B688" s="91"/>
      <c r="C688" s="91"/>
      <c r="D688" s="91"/>
      <c r="E688" s="91"/>
      <c r="F688" s="91"/>
      <c r="G688" s="91"/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</row>
    <row r="689" spans="1:26" ht="12.75" customHeight="1" x14ac:dyDescent="0.2">
      <c r="A689" s="91"/>
      <c r="B689" s="91"/>
      <c r="C689" s="91"/>
      <c r="D689" s="91"/>
      <c r="E689" s="91"/>
      <c r="F689" s="91"/>
      <c r="G689" s="91"/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</row>
    <row r="690" spans="1:26" ht="12.75" customHeight="1" x14ac:dyDescent="0.2">
      <c r="A690" s="91"/>
      <c r="B690" s="91"/>
      <c r="C690" s="91"/>
      <c r="D690" s="91"/>
      <c r="E690" s="91"/>
      <c r="F690" s="91"/>
      <c r="G690" s="91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</row>
    <row r="691" spans="1:26" ht="12.75" customHeight="1" x14ac:dyDescent="0.2">
      <c r="A691" s="91"/>
      <c r="B691" s="91"/>
      <c r="C691" s="91"/>
      <c r="D691" s="91"/>
      <c r="E691" s="91"/>
      <c r="F691" s="91"/>
      <c r="G691" s="91"/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</row>
    <row r="692" spans="1:26" ht="12.75" customHeight="1" x14ac:dyDescent="0.2">
      <c r="A692" s="91"/>
      <c r="B692" s="91"/>
      <c r="C692" s="91"/>
      <c r="D692" s="91"/>
      <c r="E692" s="91"/>
      <c r="F692" s="91"/>
      <c r="G692" s="91"/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</row>
    <row r="693" spans="1:26" ht="12.75" customHeight="1" x14ac:dyDescent="0.2">
      <c r="A693" s="91"/>
      <c r="B693" s="91"/>
      <c r="C693" s="91"/>
      <c r="D693" s="91"/>
      <c r="E693" s="91"/>
      <c r="F693" s="91"/>
      <c r="G693" s="91"/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</row>
    <row r="694" spans="1:26" ht="12.75" customHeight="1" x14ac:dyDescent="0.2">
      <c r="A694" s="91"/>
      <c r="B694" s="91"/>
      <c r="C694" s="91"/>
      <c r="D694" s="91"/>
      <c r="E694" s="91"/>
      <c r="F694" s="91"/>
      <c r="G694" s="91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</row>
    <row r="695" spans="1:26" ht="12.75" customHeight="1" x14ac:dyDescent="0.2">
      <c r="A695" s="91"/>
      <c r="B695" s="91"/>
      <c r="C695" s="91"/>
      <c r="D695" s="91"/>
      <c r="E695" s="91"/>
      <c r="F695" s="91"/>
      <c r="G695" s="91"/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</row>
    <row r="696" spans="1:26" ht="12.75" customHeight="1" x14ac:dyDescent="0.2">
      <c r="A696" s="91"/>
      <c r="B696" s="91"/>
      <c r="C696" s="91"/>
      <c r="D696" s="91"/>
      <c r="E696" s="91"/>
      <c r="F696" s="91"/>
      <c r="G696" s="91"/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</row>
    <row r="697" spans="1:26" ht="12.75" customHeight="1" x14ac:dyDescent="0.2">
      <c r="A697" s="91"/>
      <c r="B697" s="91"/>
      <c r="C697" s="91"/>
      <c r="D697" s="91"/>
      <c r="E697" s="91"/>
      <c r="F697" s="91"/>
      <c r="G697" s="91"/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</row>
    <row r="698" spans="1:26" ht="12.75" customHeight="1" x14ac:dyDescent="0.2">
      <c r="A698" s="91"/>
      <c r="B698" s="91"/>
      <c r="C698" s="91"/>
      <c r="D698" s="91"/>
      <c r="E698" s="91"/>
      <c r="F698" s="91"/>
      <c r="G698" s="91"/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</row>
    <row r="699" spans="1:26" ht="12.75" customHeight="1" x14ac:dyDescent="0.2">
      <c r="A699" s="91"/>
      <c r="B699" s="91"/>
      <c r="C699" s="91"/>
      <c r="D699" s="91"/>
      <c r="E699" s="91"/>
      <c r="F699" s="91"/>
      <c r="G699" s="91"/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</row>
    <row r="700" spans="1:26" ht="12.75" customHeight="1" x14ac:dyDescent="0.2">
      <c r="A700" s="91"/>
      <c r="B700" s="91"/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</row>
    <row r="701" spans="1:26" ht="12.75" customHeight="1" x14ac:dyDescent="0.2">
      <c r="A701" s="91"/>
      <c r="B701" s="91"/>
      <c r="C701" s="91"/>
      <c r="D701" s="91"/>
      <c r="E701" s="91"/>
      <c r="F701" s="91"/>
      <c r="G701" s="91"/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</row>
    <row r="702" spans="1:26" ht="12.75" customHeight="1" x14ac:dyDescent="0.2">
      <c r="A702" s="91"/>
      <c r="B702" s="91"/>
      <c r="C702" s="91"/>
      <c r="D702" s="91"/>
      <c r="E702" s="91"/>
      <c r="F702" s="91"/>
      <c r="G702" s="91"/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</row>
    <row r="703" spans="1:26" ht="12.75" customHeight="1" x14ac:dyDescent="0.2">
      <c r="A703" s="91"/>
      <c r="B703" s="91"/>
      <c r="C703" s="91"/>
      <c r="D703" s="91"/>
      <c r="E703" s="91"/>
      <c r="F703" s="91"/>
      <c r="G703" s="91"/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</row>
    <row r="704" spans="1:26" ht="12.75" customHeight="1" x14ac:dyDescent="0.2">
      <c r="A704" s="91"/>
      <c r="B704" s="91"/>
      <c r="C704" s="91"/>
      <c r="D704" s="91"/>
      <c r="E704" s="91"/>
      <c r="F704" s="91"/>
      <c r="G704" s="91"/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</row>
    <row r="705" spans="1:26" ht="12.75" customHeight="1" x14ac:dyDescent="0.2">
      <c r="A705" s="91"/>
      <c r="B705" s="91"/>
      <c r="C705" s="91"/>
      <c r="D705" s="91"/>
      <c r="E705" s="91"/>
      <c r="F705" s="91"/>
      <c r="G705" s="91"/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</row>
    <row r="706" spans="1:26" ht="12.75" customHeight="1" x14ac:dyDescent="0.2">
      <c r="A706" s="91"/>
      <c r="B706" s="91"/>
      <c r="C706" s="91"/>
      <c r="D706" s="91"/>
      <c r="E706" s="91"/>
      <c r="F706" s="91"/>
      <c r="G706" s="91"/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</row>
    <row r="707" spans="1:26" ht="12.75" customHeight="1" x14ac:dyDescent="0.2">
      <c r="A707" s="91"/>
      <c r="B707" s="91"/>
      <c r="C707" s="91"/>
      <c r="D707" s="91"/>
      <c r="E707" s="91"/>
      <c r="F707" s="91"/>
      <c r="G707" s="91"/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</row>
    <row r="708" spans="1:26" ht="12.75" customHeight="1" x14ac:dyDescent="0.2">
      <c r="A708" s="91"/>
      <c r="B708" s="91"/>
      <c r="C708" s="91"/>
      <c r="D708" s="91"/>
      <c r="E708" s="91"/>
      <c r="F708" s="91"/>
      <c r="G708" s="91"/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</row>
    <row r="709" spans="1:26" ht="12.75" customHeight="1" x14ac:dyDescent="0.2">
      <c r="A709" s="91"/>
      <c r="B709" s="91"/>
      <c r="C709" s="91"/>
      <c r="D709" s="91"/>
      <c r="E709" s="91"/>
      <c r="F709" s="91"/>
      <c r="G709" s="91"/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</row>
    <row r="710" spans="1:26" ht="12.75" customHeight="1" x14ac:dyDescent="0.2">
      <c r="A710" s="91"/>
      <c r="B710" s="91"/>
      <c r="C710" s="91"/>
      <c r="D710" s="91"/>
      <c r="E710" s="91"/>
      <c r="F710" s="91"/>
      <c r="G710" s="91"/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</row>
    <row r="711" spans="1:26" ht="12.75" customHeight="1" x14ac:dyDescent="0.2">
      <c r="A711" s="91"/>
      <c r="B711" s="91"/>
      <c r="C711" s="91"/>
      <c r="D711" s="91"/>
      <c r="E711" s="91"/>
      <c r="F711" s="91"/>
      <c r="G711" s="91"/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</row>
    <row r="712" spans="1:26" ht="12.75" customHeight="1" x14ac:dyDescent="0.2">
      <c r="A712" s="91"/>
      <c r="B712" s="91"/>
      <c r="C712" s="91"/>
      <c r="D712" s="91"/>
      <c r="E712" s="91"/>
      <c r="F712" s="91"/>
      <c r="G712" s="91"/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</row>
    <row r="713" spans="1:26" ht="12.75" customHeight="1" x14ac:dyDescent="0.2">
      <c r="A713" s="91"/>
      <c r="B713" s="91"/>
      <c r="C713" s="91"/>
      <c r="D713" s="91"/>
      <c r="E713" s="91"/>
      <c r="F713" s="91"/>
      <c r="G713" s="91"/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</row>
    <row r="714" spans="1:26" ht="12.75" customHeight="1" x14ac:dyDescent="0.2">
      <c r="A714" s="91"/>
      <c r="B714" s="91"/>
      <c r="C714" s="91"/>
      <c r="D714" s="91"/>
      <c r="E714" s="91"/>
      <c r="F714" s="91"/>
      <c r="G714" s="91"/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</row>
    <row r="715" spans="1:26" ht="12.75" customHeight="1" x14ac:dyDescent="0.2">
      <c r="A715" s="91"/>
      <c r="B715" s="91"/>
      <c r="C715" s="91"/>
      <c r="D715" s="91"/>
      <c r="E715" s="91"/>
      <c r="F715" s="91"/>
      <c r="G715" s="91"/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</row>
    <row r="716" spans="1:26" ht="12.75" customHeight="1" x14ac:dyDescent="0.2">
      <c r="A716" s="91"/>
      <c r="B716" s="91"/>
      <c r="C716" s="91"/>
      <c r="D716" s="91"/>
      <c r="E716" s="91"/>
      <c r="F716" s="91"/>
      <c r="G716" s="91"/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</row>
    <row r="717" spans="1:26" ht="12.75" customHeight="1" x14ac:dyDescent="0.2">
      <c r="A717" s="91"/>
      <c r="B717" s="91"/>
      <c r="C717" s="91"/>
      <c r="D717" s="91"/>
      <c r="E717" s="91"/>
      <c r="F717" s="91"/>
      <c r="G717" s="91"/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</row>
    <row r="718" spans="1:26" ht="12.75" customHeight="1" x14ac:dyDescent="0.2">
      <c r="A718" s="91"/>
      <c r="B718" s="91"/>
      <c r="C718" s="91"/>
      <c r="D718" s="91"/>
      <c r="E718" s="91"/>
      <c r="F718" s="91"/>
      <c r="G718" s="91"/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</row>
    <row r="719" spans="1:26" ht="12.75" customHeight="1" x14ac:dyDescent="0.2">
      <c r="A719" s="91"/>
      <c r="B719" s="91"/>
      <c r="C719" s="91"/>
      <c r="D719" s="91"/>
      <c r="E719" s="91"/>
      <c r="F719" s="91"/>
      <c r="G719" s="91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</row>
    <row r="720" spans="1:26" ht="12.75" customHeight="1" x14ac:dyDescent="0.2">
      <c r="A720" s="91"/>
      <c r="B720" s="91"/>
      <c r="C720" s="91"/>
      <c r="D720" s="91"/>
      <c r="E720" s="91"/>
      <c r="F720" s="91"/>
      <c r="G720" s="91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</row>
    <row r="721" spans="1:26" ht="12.75" customHeight="1" x14ac:dyDescent="0.2">
      <c r="A721" s="91"/>
      <c r="B721" s="91"/>
      <c r="C721" s="91"/>
      <c r="D721" s="91"/>
      <c r="E721" s="91"/>
      <c r="F721" s="91"/>
      <c r="G721" s="91"/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</row>
    <row r="722" spans="1:26" ht="12.75" customHeight="1" x14ac:dyDescent="0.2">
      <c r="A722" s="91"/>
      <c r="B722" s="91"/>
      <c r="C722" s="91"/>
      <c r="D722" s="91"/>
      <c r="E722" s="91"/>
      <c r="F722" s="91"/>
      <c r="G722" s="91"/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</row>
    <row r="723" spans="1:26" ht="12.75" customHeight="1" x14ac:dyDescent="0.2">
      <c r="A723" s="91"/>
      <c r="B723" s="91"/>
      <c r="C723" s="91"/>
      <c r="D723" s="91"/>
      <c r="E723" s="91"/>
      <c r="F723" s="91"/>
      <c r="G723" s="91"/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</row>
    <row r="724" spans="1:26" ht="12.75" customHeight="1" x14ac:dyDescent="0.2">
      <c r="A724" s="91"/>
      <c r="B724" s="91"/>
      <c r="C724" s="91"/>
      <c r="D724" s="91"/>
      <c r="E724" s="91"/>
      <c r="F724" s="91"/>
      <c r="G724" s="91"/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</row>
    <row r="725" spans="1:26" ht="12.75" customHeight="1" x14ac:dyDescent="0.2">
      <c r="A725" s="91"/>
      <c r="B725" s="91"/>
      <c r="C725" s="91"/>
      <c r="D725" s="91"/>
      <c r="E725" s="91"/>
      <c r="F725" s="91"/>
      <c r="G725" s="91"/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</row>
    <row r="726" spans="1:26" ht="12.75" customHeight="1" x14ac:dyDescent="0.2">
      <c r="A726" s="91"/>
      <c r="B726" s="91"/>
      <c r="C726" s="91"/>
      <c r="D726" s="91"/>
      <c r="E726" s="91"/>
      <c r="F726" s="91"/>
      <c r="G726" s="91"/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</row>
    <row r="727" spans="1:26" ht="12.75" customHeight="1" x14ac:dyDescent="0.2">
      <c r="A727" s="91"/>
      <c r="B727" s="91"/>
      <c r="C727" s="91"/>
      <c r="D727" s="91"/>
      <c r="E727" s="91"/>
      <c r="F727" s="91"/>
      <c r="G727" s="91"/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</row>
    <row r="728" spans="1:26" ht="12.75" customHeight="1" x14ac:dyDescent="0.2">
      <c r="A728" s="91"/>
      <c r="B728" s="91"/>
      <c r="C728" s="91"/>
      <c r="D728" s="91"/>
      <c r="E728" s="91"/>
      <c r="F728" s="91"/>
      <c r="G728" s="91"/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</row>
    <row r="729" spans="1:26" ht="12.75" customHeight="1" x14ac:dyDescent="0.2">
      <c r="A729" s="91"/>
      <c r="B729" s="91"/>
      <c r="C729" s="91"/>
      <c r="D729" s="91"/>
      <c r="E729" s="91"/>
      <c r="F729" s="91"/>
      <c r="G729" s="91"/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</row>
    <row r="730" spans="1:26" ht="12.75" customHeight="1" x14ac:dyDescent="0.2">
      <c r="A730" s="91"/>
      <c r="B730" s="91"/>
      <c r="C730" s="91"/>
      <c r="D730" s="91"/>
      <c r="E730" s="91"/>
      <c r="F730" s="91"/>
      <c r="G730" s="91"/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</row>
    <row r="731" spans="1:26" ht="12.75" customHeight="1" x14ac:dyDescent="0.2">
      <c r="A731" s="91"/>
      <c r="B731" s="91"/>
      <c r="C731" s="91"/>
      <c r="D731" s="91"/>
      <c r="E731" s="91"/>
      <c r="F731" s="91"/>
      <c r="G731" s="91"/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</row>
    <row r="732" spans="1:26" ht="12.75" customHeight="1" x14ac:dyDescent="0.2">
      <c r="A732" s="91"/>
      <c r="B732" s="91"/>
      <c r="C732" s="91"/>
      <c r="D732" s="91"/>
      <c r="E732" s="91"/>
      <c r="F732" s="91"/>
      <c r="G732" s="91"/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</row>
    <row r="733" spans="1:26" ht="12.75" customHeight="1" x14ac:dyDescent="0.2">
      <c r="A733" s="91"/>
      <c r="B733" s="91"/>
      <c r="C733" s="91"/>
      <c r="D733" s="91"/>
      <c r="E733" s="91"/>
      <c r="F733" s="91"/>
      <c r="G733" s="91"/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</row>
    <row r="734" spans="1:26" ht="12.75" customHeight="1" x14ac:dyDescent="0.2">
      <c r="A734" s="91"/>
      <c r="B734" s="91"/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</row>
    <row r="735" spans="1:26" ht="12.75" customHeight="1" x14ac:dyDescent="0.2">
      <c r="A735" s="91"/>
      <c r="B735" s="91"/>
      <c r="C735" s="91"/>
      <c r="D735" s="91"/>
      <c r="E735" s="91"/>
      <c r="F735" s="91"/>
      <c r="G735" s="91"/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</row>
    <row r="736" spans="1:26" ht="12.75" customHeight="1" x14ac:dyDescent="0.2">
      <c r="A736" s="91"/>
      <c r="B736" s="91"/>
      <c r="C736" s="91"/>
      <c r="D736" s="91"/>
      <c r="E736" s="91"/>
      <c r="F736" s="91"/>
      <c r="G736" s="91"/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</row>
    <row r="737" spans="1:26" ht="12.75" customHeight="1" x14ac:dyDescent="0.2">
      <c r="A737" s="91"/>
      <c r="B737" s="91"/>
      <c r="C737" s="91"/>
      <c r="D737" s="91"/>
      <c r="E737" s="91"/>
      <c r="F737" s="91"/>
      <c r="G737" s="91"/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</row>
    <row r="738" spans="1:26" ht="12.75" customHeight="1" x14ac:dyDescent="0.2">
      <c r="A738" s="91"/>
      <c r="B738" s="91"/>
      <c r="C738" s="91"/>
      <c r="D738" s="91"/>
      <c r="E738" s="91"/>
      <c r="F738" s="91"/>
      <c r="G738" s="91"/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</row>
    <row r="739" spans="1:26" ht="12.75" customHeight="1" x14ac:dyDescent="0.2">
      <c r="A739" s="91"/>
      <c r="B739" s="91"/>
      <c r="C739" s="91"/>
      <c r="D739" s="91"/>
      <c r="E739" s="91"/>
      <c r="F739" s="91"/>
      <c r="G739" s="91"/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</row>
    <row r="740" spans="1:26" ht="12.75" customHeight="1" x14ac:dyDescent="0.2">
      <c r="A740" s="91"/>
      <c r="B740" s="91"/>
      <c r="C740" s="91"/>
      <c r="D740" s="91"/>
      <c r="E740" s="91"/>
      <c r="F740" s="91"/>
      <c r="G740" s="91"/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</row>
    <row r="741" spans="1:26" ht="12.75" customHeight="1" x14ac:dyDescent="0.2">
      <c r="A741" s="91"/>
      <c r="B741" s="91"/>
      <c r="C741" s="91"/>
      <c r="D741" s="91"/>
      <c r="E741" s="91"/>
      <c r="F741" s="91"/>
      <c r="G741" s="91"/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</row>
    <row r="742" spans="1:26" ht="12.75" customHeight="1" x14ac:dyDescent="0.2">
      <c r="A742" s="91"/>
      <c r="B742" s="91"/>
      <c r="C742" s="91"/>
      <c r="D742" s="91"/>
      <c r="E742" s="91"/>
      <c r="F742" s="91"/>
      <c r="G742" s="91"/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</row>
    <row r="743" spans="1:26" ht="12.75" customHeight="1" x14ac:dyDescent="0.2">
      <c r="A743" s="91"/>
      <c r="B743" s="91"/>
      <c r="C743" s="91"/>
      <c r="D743" s="91"/>
      <c r="E743" s="91"/>
      <c r="F743" s="91"/>
      <c r="G743" s="91"/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</row>
    <row r="744" spans="1:26" ht="12.75" customHeight="1" x14ac:dyDescent="0.2">
      <c r="A744" s="91"/>
      <c r="B744" s="91"/>
      <c r="C744" s="91"/>
      <c r="D744" s="91"/>
      <c r="E744" s="91"/>
      <c r="F744" s="91"/>
      <c r="G744" s="91"/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</row>
    <row r="745" spans="1:26" ht="12.75" customHeight="1" x14ac:dyDescent="0.2">
      <c r="A745" s="91"/>
      <c r="B745" s="91"/>
      <c r="C745" s="91"/>
      <c r="D745" s="91"/>
      <c r="E745" s="91"/>
      <c r="F745" s="91"/>
      <c r="G745" s="91"/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</row>
    <row r="746" spans="1:26" ht="12.75" customHeight="1" x14ac:dyDescent="0.2">
      <c r="A746" s="91"/>
      <c r="B746" s="91"/>
      <c r="C746" s="91"/>
      <c r="D746" s="91"/>
      <c r="E746" s="91"/>
      <c r="F746" s="91"/>
      <c r="G746" s="91"/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</row>
    <row r="747" spans="1:26" ht="12.75" customHeight="1" x14ac:dyDescent="0.2">
      <c r="A747" s="91"/>
      <c r="B747" s="91"/>
      <c r="C747" s="91"/>
      <c r="D747" s="91"/>
      <c r="E747" s="91"/>
      <c r="F747" s="91"/>
      <c r="G747" s="91"/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</row>
    <row r="748" spans="1:26" ht="12.75" customHeight="1" x14ac:dyDescent="0.2">
      <c r="A748" s="91"/>
      <c r="B748" s="91"/>
      <c r="C748" s="91"/>
      <c r="D748" s="91"/>
      <c r="E748" s="91"/>
      <c r="F748" s="91"/>
      <c r="G748" s="91"/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</row>
    <row r="749" spans="1:26" ht="12.75" customHeight="1" x14ac:dyDescent="0.2">
      <c r="A749" s="91"/>
      <c r="B749" s="91"/>
      <c r="C749" s="91"/>
      <c r="D749" s="91"/>
      <c r="E749" s="91"/>
      <c r="F749" s="91"/>
      <c r="G749" s="91"/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</row>
    <row r="750" spans="1:26" ht="12.75" customHeight="1" x14ac:dyDescent="0.2">
      <c r="A750" s="91"/>
      <c r="B750" s="91"/>
      <c r="C750" s="91"/>
      <c r="D750" s="91"/>
      <c r="E750" s="91"/>
      <c r="F750" s="91"/>
      <c r="G750" s="91"/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</row>
    <row r="751" spans="1:26" ht="12.75" customHeight="1" x14ac:dyDescent="0.2">
      <c r="A751" s="91"/>
      <c r="B751" s="91"/>
      <c r="C751" s="91"/>
      <c r="D751" s="91"/>
      <c r="E751" s="91"/>
      <c r="F751" s="91"/>
      <c r="G751" s="91"/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</row>
    <row r="752" spans="1:26" ht="12.75" customHeight="1" x14ac:dyDescent="0.2">
      <c r="A752" s="91"/>
      <c r="B752" s="91"/>
      <c r="C752" s="91"/>
      <c r="D752" s="91"/>
      <c r="E752" s="91"/>
      <c r="F752" s="91"/>
      <c r="G752" s="91"/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</row>
    <row r="753" spans="1:26" ht="12.75" customHeight="1" x14ac:dyDescent="0.2">
      <c r="A753" s="91"/>
      <c r="B753" s="91"/>
      <c r="C753" s="91"/>
      <c r="D753" s="91"/>
      <c r="E753" s="91"/>
      <c r="F753" s="91"/>
      <c r="G753" s="91"/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</row>
    <row r="754" spans="1:26" ht="12.75" customHeight="1" x14ac:dyDescent="0.2">
      <c r="A754" s="91"/>
      <c r="B754" s="91"/>
      <c r="C754" s="91"/>
      <c r="D754" s="91"/>
      <c r="E754" s="91"/>
      <c r="F754" s="91"/>
      <c r="G754" s="91"/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</row>
    <row r="755" spans="1:26" ht="12.75" customHeight="1" x14ac:dyDescent="0.2">
      <c r="A755" s="91"/>
      <c r="B755" s="91"/>
      <c r="C755" s="91"/>
      <c r="D755" s="91"/>
      <c r="E755" s="91"/>
      <c r="F755" s="91"/>
      <c r="G755" s="91"/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</row>
    <row r="756" spans="1:26" ht="12.75" customHeight="1" x14ac:dyDescent="0.2">
      <c r="A756" s="91"/>
      <c r="B756" s="91"/>
      <c r="C756" s="91"/>
      <c r="D756" s="91"/>
      <c r="E756" s="91"/>
      <c r="F756" s="91"/>
      <c r="G756" s="91"/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</row>
    <row r="757" spans="1:26" ht="12.75" customHeight="1" x14ac:dyDescent="0.2">
      <c r="A757" s="91"/>
      <c r="B757" s="91"/>
      <c r="C757" s="91"/>
      <c r="D757" s="91"/>
      <c r="E757" s="91"/>
      <c r="F757" s="91"/>
      <c r="G757" s="91"/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</row>
    <row r="758" spans="1:26" ht="12.75" customHeight="1" x14ac:dyDescent="0.2">
      <c r="A758" s="91"/>
      <c r="B758" s="91"/>
      <c r="C758" s="91"/>
      <c r="D758" s="91"/>
      <c r="E758" s="91"/>
      <c r="F758" s="91"/>
      <c r="G758" s="91"/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</row>
    <row r="759" spans="1:26" ht="12.75" customHeight="1" x14ac:dyDescent="0.2">
      <c r="A759" s="91"/>
      <c r="B759" s="91"/>
      <c r="C759" s="91"/>
      <c r="D759" s="91"/>
      <c r="E759" s="91"/>
      <c r="F759" s="91"/>
      <c r="G759" s="91"/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</row>
    <row r="760" spans="1:26" ht="12.75" customHeight="1" x14ac:dyDescent="0.2">
      <c r="A760" s="91"/>
      <c r="B760" s="91"/>
      <c r="C760" s="91"/>
      <c r="D760" s="91"/>
      <c r="E760" s="91"/>
      <c r="F760" s="91"/>
      <c r="G760" s="91"/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</row>
    <row r="761" spans="1:26" ht="12.75" customHeight="1" x14ac:dyDescent="0.2">
      <c r="A761" s="91"/>
      <c r="B761" s="91"/>
      <c r="C761" s="91"/>
      <c r="D761" s="91"/>
      <c r="E761" s="91"/>
      <c r="F761" s="91"/>
      <c r="G761" s="91"/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</row>
    <row r="762" spans="1:26" ht="12.75" customHeight="1" x14ac:dyDescent="0.2">
      <c r="A762" s="91"/>
      <c r="B762" s="91"/>
      <c r="C762" s="91"/>
      <c r="D762" s="91"/>
      <c r="E762" s="91"/>
      <c r="F762" s="91"/>
      <c r="G762" s="91"/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</row>
    <row r="763" spans="1:26" ht="12.75" customHeight="1" x14ac:dyDescent="0.2">
      <c r="A763" s="91"/>
      <c r="B763" s="91"/>
      <c r="C763" s="91"/>
      <c r="D763" s="91"/>
      <c r="E763" s="91"/>
      <c r="F763" s="91"/>
      <c r="G763" s="91"/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</row>
    <row r="764" spans="1:26" ht="12.75" customHeight="1" x14ac:dyDescent="0.2">
      <c r="A764" s="91"/>
      <c r="B764" s="91"/>
      <c r="C764" s="91"/>
      <c r="D764" s="91"/>
      <c r="E764" s="91"/>
      <c r="F764" s="91"/>
      <c r="G764" s="91"/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</row>
    <row r="765" spans="1:26" ht="12.75" customHeight="1" x14ac:dyDescent="0.2">
      <c r="A765" s="91"/>
      <c r="B765" s="91"/>
      <c r="C765" s="91"/>
      <c r="D765" s="91"/>
      <c r="E765" s="91"/>
      <c r="F765" s="91"/>
      <c r="G765" s="91"/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</row>
    <row r="766" spans="1:26" ht="12.75" customHeight="1" x14ac:dyDescent="0.2">
      <c r="A766" s="91"/>
      <c r="B766" s="91"/>
      <c r="C766" s="91"/>
      <c r="D766" s="91"/>
      <c r="E766" s="91"/>
      <c r="F766" s="91"/>
      <c r="G766" s="91"/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</row>
    <row r="767" spans="1:26" ht="12.75" customHeight="1" x14ac:dyDescent="0.2">
      <c r="A767" s="91"/>
      <c r="B767" s="91"/>
      <c r="C767" s="91"/>
      <c r="D767" s="91"/>
      <c r="E767" s="91"/>
      <c r="F767" s="91"/>
      <c r="G767" s="91"/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</row>
    <row r="768" spans="1:26" ht="12.75" customHeight="1" x14ac:dyDescent="0.2">
      <c r="A768" s="91"/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</row>
    <row r="769" spans="1:26" ht="12.75" customHeight="1" x14ac:dyDescent="0.2">
      <c r="A769" s="91"/>
      <c r="B769" s="91"/>
      <c r="C769" s="91"/>
      <c r="D769" s="91"/>
      <c r="E769" s="91"/>
      <c r="F769" s="91"/>
      <c r="G769" s="91"/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</row>
    <row r="770" spans="1:26" ht="12.75" customHeight="1" x14ac:dyDescent="0.2">
      <c r="A770" s="91"/>
      <c r="B770" s="91"/>
      <c r="C770" s="91"/>
      <c r="D770" s="91"/>
      <c r="E770" s="91"/>
      <c r="F770" s="91"/>
      <c r="G770" s="91"/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</row>
    <row r="771" spans="1:26" ht="12.75" customHeight="1" x14ac:dyDescent="0.2">
      <c r="A771" s="91"/>
      <c r="B771" s="91"/>
      <c r="C771" s="91"/>
      <c r="D771" s="91"/>
      <c r="E771" s="91"/>
      <c r="F771" s="91"/>
      <c r="G771" s="91"/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</row>
    <row r="772" spans="1:26" ht="12.75" customHeight="1" x14ac:dyDescent="0.2">
      <c r="A772" s="91"/>
      <c r="B772" s="91"/>
      <c r="C772" s="91"/>
      <c r="D772" s="91"/>
      <c r="E772" s="91"/>
      <c r="F772" s="91"/>
      <c r="G772" s="91"/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</row>
    <row r="773" spans="1:26" ht="12.75" customHeight="1" x14ac:dyDescent="0.2">
      <c r="A773" s="91"/>
      <c r="B773" s="91"/>
      <c r="C773" s="91"/>
      <c r="D773" s="91"/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</row>
    <row r="774" spans="1:26" ht="12.75" customHeight="1" x14ac:dyDescent="0.2">
      <c r="A774" s="91"/>
      <c r="B774" s="91"/>
      <c r="C774" s="91"/>
      <c r="D774" s="91"/>
      <c r="E774" s="91"/>
      <c r="F774" s="91"/>
      <c r="G774" s="91"/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</row>
    <row r="775" spans="1:26" ht="12.75" customHeight="1" x14ac:dyDescent="0.2">
      <c r="A775" s="91"/>
      <c r="B775" s="91"/>
      <c r="C775" s="91"/>
      <c r="D775" s="91"/>
      <c r="E775" s="91"/>
      <c r="F775" s="91"/>
      <c r="G775" s="91"/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</row>
    <row r="776" spans="1:26" ht="12.75" customHeight="1" x14ac:dyDescent="0.2">
      <c r="A776" s="91"/>
      <c r="B776" s="91"/>
      <c r="C776" s="91"/>
      <c r="D776" s="91"/>
      <c r="E776" s="91"/>
      <c r="F776" s="91"/>
      <c r="G776" s="91"/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</row>
    <row r="777" spans="1:26" ht="12.75" customHeight="1" x14ac:dyDescent="0.2">
      <c r="A777" s="91"/>
      <c r="B777" s="91"/>
      <c r="C777" s="91"/>
      <c r="D777" s="91"/>
      <c r="E777" s="91"/>
      <c r="F777" s="91"/>
      <c r="G777" s="91"/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</row>
    <row r="778" spans="1:26" ht="12.75" customHeight="1" x14ac:dyDescent="0.2">
      <c r="A778" s="91"/>
      <c r="B778" s="91"/>
      <c r="C778" s="91"/>
      <c r="D778" s="91"/>
      <c r="E778" s="91"/>
      <c r="F778" s="91"/>
      <c r="G778" s="91"/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</row>
    <row r="779" spans="1:26" ht="12.75" customHeight="1" x14ac:dyDescent="0.2">
      <c r="A779" s="91"/>
      <c r="B779" s="91"/>
      <c r="C779" s="91"/>
      <c r="D779" s="91"/>
      <c r="E779" s="91"/>
      <c r="F779" s="91"/>
      <c r="G779" s="91"/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</row>
    <row r="780" spans="1:26" ht="12.75" customHeight="1" x14ac:dyDescent="0.2">
      <c r="A780" s="91"/>
      <c r="B780" s="91"/>
      <c r="C780" s="91"/>
      <c r="D780" s="91"/>
      <c r="E780" s="91"/>
      <c r="F780" s="91"/>
      <c r="G780" s="91"/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</row>
    <row r="781" spans="1:26" ht="12.75" customHeight="1" x14ac:dyDescent="0.2">
      <c r="A781" s="91"/>
      <c r="B781" s="91"/>
      <c r="C781" s="91"/>
      <c r="D781" s="91"/>
      <c r="E781" s="91"/>
      <c r="F781" s="91"/>
      <c r="G781" s="91"/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</row>
    <row r="782" spans="1:26" ht="12.75" customHeight="1" x14ac:dyDescent="0.2">
      <c r="A782" s="91"/>
      <c r="B782" s="91"/>
      <c r="C782" s="91"/>
      <c r="D782" s="91"/>
      <c r="E782" s="91"/>
      <c r="F782" s="91"/>
      <c r="G782" s="91"/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</row>
    <row r="783" spans="1:26" ht="12.75" customHeight="1" x14ac:dyDescent="0.2">
      <c r="A783" s="91"/>
      <c r="B783" s="91"/>
      <c r="C783" s="91"/>
      <c r="D783" s="91"/>
      <c r="E783" s="91"/>
      <c r="F783" s="91"/>
      <c r="G783" s="91"/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</row>
    <row r="784" spans="1:26" ht="12.75" customHeight="1" x14ac:dyDescent="0.2">
      <c r="A784" s="91"/>
      <c r="B784" s="91"/>
      <c r="C784" s="91"/>
      <c r="D784" s="91"/>
      <c r="E784" s="91"/>
      <c r="F784" s="91"/>
      <c r="G784" s="91"/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</row>
    <row r="785" spans="1:26" ht="12.75" customHeight="1" x14ac:dyDescent="0.2">
      <c r="A785" s="91"/>
      <c r="B785" s="91"/>
      <c r="C785" s="91"/>
      <c r="D785" s="91"/>
      <c r="E785" s="91"/>
      <c r="F785" s="91"/>
      <c r="G785" s="91"/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</row>
    <row r="786" spans="1:26" ht="12.75" customHeight="1" x14ac:dyDescent="0.2">
      <c r="A786" s="91"/>
      <c r="B786" s="91"/>
      <c r="C786" s="91"/>
      <c r="D786" s="91"/>
      <c r="E786" s="91"/>
      <c r="F786" s="91"/>
      <c r="G786" s="91"/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</row>
    <row r="787" spans="1:26" ht="12.75" customHeight="1" x14ac:dyDescent="0.2">
      <c r="A787" s="91"/>
      <c r="B787" s="91"/>
      <c r="C787" s="91"/>
      <c r="D787" s="91"/>
      <c r="E787" s="91"/>
      <c r="F787" s="91"/>
      <c r="G787" s="91"/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</row>
    <row r="788" spans="1:26" ht="12.75" customHeight="1" x14ac:dyDescent="0.2">
      <c r="A788" s="91"/>
      <c r="B788" s="91"/>
      <c r="C788" s="91"/>
      <c r="D788" s="91"/>
      <c r="E788" s="91"/>
      <c r="F788" s="91"/>
      <c r="G788" s="91"/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</row>
    <row r="789" spans="1:26" ht="12.75" customHeight="1" x14ac:dyDescent="0.2">
      <c r="A789" s="91"/>
      <c r="B789" s="91"/>
      <c r="C789" s="91"/>
      <c r="D789" s="91"/>
      <c r="E789" s="91"/>
      <c r="F789" s="91"/>
      <c r="G789" s="91"/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</row>
    <row r="790" spans="1:26" ht="12.75" customHeight="1" x14ac:dyDescent="0.2">
      <c r="A790" s="91"/>
      <c r="B790" s="91"/>
      <c r="C790" s="91"/>
      <c r="D790" s="91"/>
      <c r="E790" s="91"/>
      <c r="F790" s="91"/>
      <c r="G790" s="91"/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</row>
    <row r="791" spans="1:26" ht="12.75" customHeight="1" x14ac:dyDescent="0.2">
      <c r="A791" s="91"/>
      <c r="B791" s="91"/>
      <c r="C791" s="91"/>
      <c r="D791" s="91"/>
      <c r="E791" s="91"/>
      <c r="F791" s="91"/>
      <c r="G791" s="91"/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</row>
    <row r="792" spans="1:26" ht="12.75" customHeight="1" x14ac:dyDescent="0.2">
      <c r="A792" s="91"/>
      <c r="B792" s="91"/>
      <c r="C792" s="91"/>
      <c r="D792" s="91"/>
      <c r="E792" s="91"/>
      <c r="F792" s="91"/>
      <c r="G792" s="91"/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</row>
    <row r="793" spans="1:26" ht="12.75" customHeight="1" x14ac:dyDescent="0.2">
      <c r="A793" s="91"/>
      <c r="B793" s="91"/>
      <c r="C793" s="91"/>
      <c r="D793" s="91"/>
      <c r="E793" s="91"/>
      <c r="F793" s="91"/>
      <c r="G793" s="91"/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</row>
    <row r="794" spans="1:26" ht="12.75" customHeight="1" x14ac:dyDescent="0.2">
      <c r="A794" s="91"/>
      <c r="B794" s="91"/>
      <c r="C794" s="91"/>
      <c r="D794" s="91"/>
      <c r="E794" s="91"/>
      <c r="F794" s="91"/>
      <c r="G794" s="91"/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</row>
    <row r="795" spans="1:26" ht="12.75" customHeight="1" x14ac:dyDescent="0.2">
      <c r="A795" s="91"/>
      <c r="B795" s="91"/>
      <c r="C795" s="91"/>
      <c r="D795" s="91"/>
      <c r="E795" s="91"/>
      <c r="F795" s="91"/>
      <c r="G795" s="91"/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</row>
    <row r="796" spans="1:26" ht="12.75" customHeight="1" x14ac:dyDescent="0.2">
      <c r="A796" s="91"/>
      <c r="B796" s="91"/>
      <c r="C796" s="91"/>
      <c r="D796" s="91"/>
      <c r="E796" s="91"/>
      <c r="F796" s="91"/>
      <c r="G796" s="91"/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</row>
    <row r="797" spans="1:26" ht="12.75" customHeight="1" x14ac:dyDescent="0.2">
      <c r="A797" s="91"/>
      <c r="B797" s="91"/>
      <c r="C797" s="91"/>
      <c r="D797" s="91"/>
      <c r="E797" s="91"/>
      <c r="F797" s="91"/>
      <c r="G797" s="91"/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</row>
    <row r="798" spans="1:26" ht="12.75" customHeight="1" x14ac:dyDescent="0.2">
      <c r="A798" s="91"/>
      <c r="B798" s="91"/>
      <c r="C798" s="91"/>
      <c r="D798" s="91"/>
      <c r="E798" s="91"/>
      <c r="F798" s="91"/>
      <c r="G798" s="91"/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</row>
    <row r="799" spans="1:26" ht="12.75" customHeight="1" x14ac:dyDescent="0.2">
      <c r="A799" s="91"/>
      <c r="B799" s="91"/>
      <c r="C799" s="91"/>
      <c r="D799" s="91"/>
      <c r="E799" s="91"/>
      <c r="F799" s="91"/>
      <c r="G799" s="91"/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</row>
    <row r="800" spans="1:26" ht="12.75" customHeight="1" x14ac:dyDescent="0.2">
      <c r="A800" s="91"/>
      <c r="B800" s="91"/>
      <c r="C800" s="91"/>
      <c r="D800" s="91"/>
      <c r="E800" s="91"/>
      <c r="F800" s="91"/>
      <c r="G800" s="91"/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</row>
    <row r="801" spans="1:26" ht="12.75" customHeight="1" x14ac:dyDescent="0.2">
      <c r="A801" s="91"/>
      <c r="B801" s="91"/>
      <c r="C801" s="91"/>
      <c r="D801" s="91"/>
      <c r="E801" s="91"/>
      <c r="F801" s="91"/>
      <c r="G801" s="91"/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</row>
    <row r="802" spans="1:26" ht="12.75" customHeight="1" x14ac:dyDescent="0.2">
      <c r="A802" s="91"/>
      <c r="B802" s="91"/>
      <c r="C802" s="91"/>
      <c r="D802" s="91"/>
      <c r="E802" s="91"/>
      <c r="F802" s="91"/>
      <c r="G802" s="91"/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</row>
    <row r="803" spans="1:26" ht="12.75" customHeight="1" x14ac:dyDescent="0.2">
      <c r="A803" s="91"/>
      <c r="B803" s="91"/>
      <c r="C803" s="91"/>
      <c r="D803" s="91"/>
      <c r="E803" s="91"/>
      <c r="F803" s="91"/>
      <c r="G803" s="91"/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</row>
    <row r="804" spans="1:26" ht="12.75" customHeight="1" x14ac:dyDescent="0.2">
      <c r="A804" s="91"/>
      <c r="B804" s="91"/>
      <c r="C804" s="91"/>
      <c r="D804" s="91"/>
      <c r="E804" s="91"/>
      <c r="F804" s="91"/>
      <c r="G804" s="91"/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</row>
    <row r="805" spans="1:26" ht="12.75" customHeight="1" x14ac:dyDescent="0.2">
      <c r="A805" s="91"/>
      <c r="B805" s="91"/>
      <c r="C805" s="91"/>
      <c r="D805" s="91"/>
      <c r="E805" s="91"/>
      <c r="F805" s="91"/>
      <c r="G805" s="91"/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</row>
    <row r="806" spans="1:26" ht="12.75" customHeight="1" x14ac:dyDescent="0.2">
      <c r="A806" s="91"/>
      <c r="B806" s="91"/>
      <c r="C806" s="91"/>
      <c r="D806" s="91"/>
      <c r="E806" s="91"/>
      <c r="F806" s="91"/>
      <c r="G806" s="91"/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</row>
    <row r="807" spans="1:26" ht="12.75" customHeight="1" x14ac:dyDescent="0.2">
      <c r="A807" s="91"/>
      <c r="B807" s="91"/>
      <c r="C807" s="91"/>
      <c r="D807" s="91"/>
      <c r="E807" s="91"/>
      <c r="F807" s="91"/>
      <c r="G807" s="91"/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</row>
    <row r="808" spans="1:26" ht="12.75" customHeight="1" x14ac:dyDescent="0.2">
      <c r="A808" s="91"/>
      <c r="B808" s="91"/>
      <c r="C808" s="91"/>
      <c r="D808" s="91"/>
      <c r="E808" s="91"/>
      <c r="F808" s="91"/>
      <c r="G808" s="91"/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</row>
    <row r="809" spans="1:26" ht="12.75" customHeight="1" x14ac:dyDescent="0.2">
      <c r="A809" s="91"/>
      <c r="B809" s="91"/>
      <c r="C809" s="91"/>
      <c r="D809" s="91"/>
      <c r="E809" s="91"/>
      <c r="F809" s="91"/>
      <c r="G809" s="91"/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</row>
    <row r="810" spans="1:26" ht="12.75" customHeight="1" x14ac:dyDescent="0.2">
      <c r="A810" s="91"/>
      <c r="B810" s="91"/>
      <c r="C810" s="91"/>
      <c r="D810" s="91"/>
      <c r="E810" s="91"/>
      <c r="F810" s="91"/>
      <c r="G810" s="91"/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</row>
    <row r="811" spans="1:26" ht="12.75" customHeight="1" x14ac:dyDescent="0.2">
      <c r="A811" s="91"/>
      <c r="B811" s="91"/>
      <c r="C811" s="91"/>
      <c r="D811" s="91"/>
      <c r="E811" s="91"/>
      <c r="F811" s="91"/>
      <c r="G811" s="91"/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</row>
    <row r="812" spans="1:26" ht="12.75" customHeight="1" x14ac:dyDescent="0.2">
      <c r="A812" s="91"/>
      <c r="B812" s="91"/>
      <c r="C812" s="91"/>
      <c r="D812" s="91"/>
      <c r="E812" s="91"/>
      <c r="F812" s="91"/>
      <c r="G812" s="91"/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</row>
    <row r="813" spans="1:26" ht="12.75" customHeight="1" x14ac:dyDescent="0.2">
      <c r="A813" s="91"/>
      <c r="B813" s="91"/>
      <c r="C813" s="91"/>
      <c r="D813" s="91"/>
      <c r="E813" s="91"/>
      <c r="F813" s="91"/>
      <c r="G813" s="91"/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</row>
    <row r="814" spans="1:26" ht="12.75" customHeight="1" x14ac:dyDescent="0.2">
      <c r="A814" s="91"/>
      <c r="B814" s="91"/>
      <c r="C814" s="91"/>
      <c r="D814" s="91"/>
      <c r="E814" s="91"/>
      <c r="F814" s="91"/>
      <c r="G814" s="91"/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</row>
    <row r="815" spans="1:26" ht="12.75" customHeight="1" x14ac:dyDescent="0.2">
      <c r="A815" s="91"/>
      <c r="B815" s="91"/>
      <c r="C815" s="91"/>
      <c r="D815" s="91"/>
      <c r="E815" s="91"/>
      <c r="F815" s="91"/>
      <c r="G815" s="91"/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</row>
    <row r="816" spans="1:26" ht="12.75" customHeight="1" x14ac:dyDescent="0.2">
      <c r="A816" s="91"/>
      <c r="B816" s="91"/>
      <c r="C816" s="91"/>
      <c r="D816" s="91"/>
      <c r="E816" s="91"/>
      <c r="F816" s="91"/>
      <c r="G816" s="91"/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</row>
    <row r="817" spans="1:26" ht="12.75" customHeight="1" x14ac:dyDescent="0.2">
      <c r="A817" s="91"/>
      <c r="B817" s="91"/>
      <c r="C817" s="91"/>
      <c r="D817" s="91"/>
      <c r="E817" s="91"/>
      <c r="F817" s="91"/>
      <c r="G817" s="91"/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</row>
    <row r="818" spans="1:26" ht="12.75" customHeight="1" x14ac:dyDescent="0.2">
      <c r="A818" s="91"/>
      <c r="B818" s="91"/>
      <c r="C818" s="91"/>
      <c r="D818" s="91"/>
      <c r="E818" s="91"/>
      <c r="F818" s="91"/>
      <c r="G818" s="91"/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</row>
    <row r="819" spans="1:26" ht="12.75" customHeight="1" x14ac:dyDescent="0.2">
      <c r="A819" s="91"/>
      <c r="B819" s="91"/>
      <c r="C819" s="91"/>
      <c r="D819" s="91"/>
      <c r="E819" s="91"/>
      <c r="F819" s="91"/>
      <c r="G819" s="91"/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</row>
    <row r="820" spans="1:26" ht="12.75" customHeight="1" x14ac:dyDescent="0.2">
      <c r="A820" s="91"/>
      <c r="B820" s="91"/>
      <c r="C820" s="91"/>
      <c r="D820" s="91"/>
      <c r="E820" s="91"/>
      <c r="F820" s="91"/>
      <c r="G820" s="91"/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</row>
    <row r="821" spans="1:26" ht="12.75" customHeight="1" x14ac:dyDescent="0.2">
      <c r="A821" s="91"/>
      <c r="B821" s="91"/>
      <c r="C821" s="91"/>
      <c r="D821" s="91"/>
      <c r="E821" s="91"/>
      <c r="F821" s="91"/>
      <c r="G821" s="91"/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</row>
    <row r="822" spans="1:26" ht="12.75" customHeight="1" x14ac:dyDescent="0.2">
      <c r="A822" s="91"/>
      <c r="B822" s="91"/>
      <c r="C822" s="91"/>
      <c r="D822" s="91"/>
      <c r="E822" s="91"/>
      <c r="F822" s="91"/>
      <c r="G822" s="91"/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</row>
    <row r="823" spans="1:26" ht="12.75" customHeight="1" x14ac:dyDescent="0.2">
      <c r="A823" s="91"/>
      <c r="B823" s="91"/>
      <c r="C823" s="91"/>
      <c r="D823" s="91"/>
      <c r="E823" s="91"/>
      <c r="F823" s="91"/>
      <c r="G823" s="91"/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</row>
    <row r="824" spans="1:26" ht="12.75" customHeight="1" x14ac:dyDescent="0.2">
      <c r="A824" s="91"/>
      <c r="B824" s="91"/>
      <c r="C824" s="91"/>
      <c r="D824" s="91"/>
      <c r="E824" s="91"/>
      <c r="F824" s="91"/>
      <c r="G824" s="91"/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</row>
    <row r="825" spans="1:26" ht="12.75" customHeight="1" x14ac:dyDescent="0.2">
      <c r="A825" s="91"/>
      <c r="B825" s="91"/>
      <c r="C825" s="91"/>
      <c r="D825" s="91"/>
      <c r="E825" s="91"/>
      <c r="F825" s="91"/>
      <c r="G825" s="91"/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</row>
    <row r="826" spans="1:26" ht="12.75" customHeight="1" x14ac:dyDescent="0.2">
      <c r="A826" s="91"/>
      <c r="B826" s="91"/>
      <c r="C826" s="91"/>
      <c r="D826" s="91"/>
      <c r="E826" s="91"/>
      <c r="F826" s="91"/>
      <c r="G826" s="91"/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</row>
    <row r="827" spans="1:26" ht="12.75" customHeight="1" x14ac:dyDescent="0.2">
      <c r="A827" s="91"/>
      <c r="B827" s="91"/>
      <c r="C827" s="91"/>
      <c r="D827" s="91"/>
      <c r="E827" s="91"/>
      <c r="F827" s="91"/>
      <c r="G827" s="91"/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</row>
    <row r="828" spans="1:26" ht="12.75" customHeight="1" x14ac:dyDescent="0.2">
      <c r="A828" s="91"/>
      <c r="B828" s="91"/>
      <c r="C828" s="91"/>
      <c r="D828" s="91"/>
      <c r="E828" s="91"/>
      <c r="F828" s="91"/>
      <c r="G828" s="91"/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</row>
    <row r="829" spans="1:26" ht="12.75" customHeight="1" x14ac:dyDescent="0.2">
      <c r="A829" s="91"/>
      <c r="B829" s="91"/>
      <c r="C829" s="91"/>
      <c r="D829" s="91"/>
      <c r="E829" s="91"/>
      <c r="F829" s="91"/>
      <c r="G829" s="91"/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</row>
    <row r="830" spans="1:26" ht="12.75" customHeight="1" x14ac:dyDescent="0.2">
      <c r="A830" s="91"/>
      <c r="B830" s="91"/>
      <c r="C830" s="91"/>
      <c r="D830" s="91"/>
      <c r="E830" s="91"/>
      <c r="F830" s="91"/>
      <c r="G830" s="91"/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</row>
    <row r="831" spans="1:26" ht="12.75" customHeight="1" x14ac:dyDescent="0.2">
      <c r="A831" s="91"/>
      <c r="B831" s="91"/>
      <c r="C831" s="91"/>
      <c r="D831" s="91"/>
      <c r="E831" s="91"/>
      <c r="F831" s="91"/>
      <c r="G831" s="91"/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</row>
    <row r="832" spans="1:26" ht="12.75" customHeight="1" x14ac:dyDescent="0.2">
      <c r="A832" s="91"/>
      <c r="B832" s="91"/>
      <c r="C832" s="91"/>
      <c r="D832" s="91"/>
      <c r="E832" s="91"/>
      <c r="F832" s="91"/>
      <c r="G832" s="91"/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</row>
    <row r="833" spans="1:26" ht="12.75" customHeight="1" x14ac:dyDescent="0.2">
      <c r="A833" s="91"/>
      <c r="B833" s="91"/>
      <c r="C833" s="91"/>
      <c r="D833" s="91"/>
      <c r="E833" s="91"/>
      <c r="F833" s="91"/>
      <c r="G833" s="91"/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</row>
    <row r="834" spans="1:26" ht="12.75" customHeight="1" x14ac:dyDescent="0.2">
      <c r="A834" s="91"/>
      <c r="B834" s="91"/>
      <c r="C834" s="91"/>
      <c r="D834" s="91"/>
      <c r="E834" s="91"/>
      <c r="F834" s="91"/>
      <c r="G834" s="91"/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</row>
    <row r="835" spans="1:26" ht="12.75" customHeight="1" x14ac:dyDescent="0.2">
      <c r="A835" s="91"/>
      <c r="B835" s="91"/>
      <c r="C835" s="91"/>
      <c r="D835" s="91"/>
      <c r="E835" s="91"/>
      <c r="F835" s="91"/>
      <c r="G835" s="91"/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</row>
    <row r="836" spans="1:26" ht="12.75" customHeight="1" x14ac:dyDescent="0.2">
      <c r="A836" s="91"/>
      <c r="B836" s="91"/>
      <c r="C836" s="91"/>
      <c r="D836" s="91"/>
      <c r="E836" s="91"/>
      <c r="F836" s="91"/>
      <c r="G836" s="91"/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</row>
    <row r="837" spans="1:26" ht="12.75" customHeight="1" x14ac:dyDescent="0.2">
      <c r="A837" s="91"/>
      <c r="B837" s="91"/>
      <c r="C837" s="91"/>
      <c r="D837" s="91"/>
      <c r="E837" s="91"/>
      <c r="F837" s="91"/>
      <c r="G837" s="91"/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</row>
    <row r="838" spans="1:26" ht="12.75" customHeight="1" x14ac:dyDescent="0.2">
      <c r="A838" s="91"/>
      <c r="B838" s="91"/>
      <c r="C838" s="91"/>
      <c r="D838" s="91"/>
      <c r="E838" s="91"/>
      <c r="F838" s="91"/>
      <c r="G838" s="91"/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</row>
    <row r="839" spans="1:26" ht="12.75" customHeight="1" x14ac:dyDescent="0.2">
      <c r="A839" s="91"/>
      <c r="B839" s="91"/>
      <c r="C839" s="91"/>
      <c r="D839" s="91"/>
      <c r="E839" s="91"/>
      <c r="F839" s="91"/>
      <c r="G839" s="91"/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</row>
    <row r="840" spans="1:26" ht="12.75" customHeight="1" x14ac:dyDescent="0.2">
      <c r="A840" s="91"/>
      <c r="B840" s="91"/>
      <c r="C840" s="91"/>
      <c r="D840" s="91"/>
      <c r="E840" s="91"/>
      <c r="F840" s="91"/>
      <c r="G840" s="91"/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</row>
    <row r="841" spans="1:26" ht="12.75" customHeight="1" x14ac:dyDescent="0.2">
      <c r="A841" s="91"/>
      <c r="B841" s="91"/>
      <c r="C841" s="91"/>
      <c r="D841" s="91"/>
      <c r="E841" s="91"/>
      <c r="F841" s="91"/>
      <c r="G841" s="91"/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</row>
    <row r="842" spans="1:26" ht="12.75" customHeight="1" x14ac:dyDescent="0.2">
      <c r="A842" s="91"/>
      <c r="B842" s="91"/>
      <c r="C842" s="91"/>
      <c r="D842" s="91"/>
      <c r="E842" s="91"/>
      <c r="F842" s="91"/>
      <c r="G842" s="91"/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</row>
    <row r="843" spans="1:26" ht="12.75" customHeight="1" x14ac:dyDescent="0.2">
      <c r="A843" s="91"/>
      <c r="B843" s="91"/>
      <c r="C843" s="91"/>
      <c r="D843" s="91"/>
      <c r="E843" s="91"/>
      <c r="F843" s="91"/>
      <c r="G843" s="91"/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</row>
    <row r="844" spans="1:26" ht="12.75" customHeight="1" x14ac:dyDescent="0.2">
      <c r="A844" s="91"/>
      <c r="B844" s="91"/>
      <c r="C844" s="91"/>
      <c r="D844" s="91"/>
      <c r="E844" s="91"/>
      <c r="F844" s="91"/>
      <c r="G844" s="91"/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</row>
    <row r="845" spans="1:26" ht="12.75" customHeight="1" x14ac:dyDescent="0.2">
      <c r="A845" s="91"/>
      <c r="B845" s="91"/>
      <c r="C845" s="91"/>
      <c r="D845" s="91"/>
      <c r="E845" s="91"/>
      <c r="F845" s="91"/>
      <c r="G845" s="91"/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</row>
    <row r="846" spans="1:26" ht="12.75" customHeight="1" x14ac:dyDescent="0.2">
      <c r="A846" s="91"/>
      <c r="B846" s="91"/>
      <c r="C846" s="91"/>
      <c r="D846" s="91"/>
      <c r="E846" s="91"/>
      <c r="F846" s="91"/>
      <c r="G846" s="91"/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</row>
    <row r="847" spans="1:26" ht="12.75" customHeight="1" x14ac:dyDescent="0.2">
      <c r="A847" s="91"/>
      <c r="B847" s="91"/>
      <c r="C847" s="91"/>
      <c r="D847" s="91"/>
      <c r="E847" s="91"/>
      <c r="F847" s="91"/>
      <c r="G847" s="91"/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</row>
    <row r="848" spans="1:26" ht="12.75" customHeight="1" x14ac:dyDescent="0.2">
      <c r="A848" s="91"/>
      <c r="B848" s="91"/>
      <c r="C848" s="91"/>
      <c r="D848" s="91"/>
      <c r="E848" s="91"/>
      <c r="F848" s="91"/>
      <c r="G848" s="91"/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</row>
    <row r="849" spans="1:26" ht="12.75" customHeight="1" x14ac:dyDescent="0.2">
      <c r="A849" s="91"/>
      <c r="B849" s="91"/>
      <c r="C849" s="91"/>
      <c r="D849" s="91"/>
      <c r="E849" s="91"/>
      <c r="F849" s="91"/>
      <c r="G849" s="91"/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</row>
    <row r="850" spans="1:26" ht="12.75" customHeight="1" x14ac:dyDescent="0.2">
      <c r="A850" s="91"/>
      <c r="B850" s="91"/>
      <c r="C850" s="91"/>
      <c r="D850" s="91"/>
      <c r="E850" s="91"/>
      <c r="F850" s="91"/>
      <c r="G850" s="91"/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</row>
    <row r="851" spans="1:26" ht="12.75" customHeight="1" x14ac:dyDescent="0.2">
      <c r="A851" s="91"/>
      <c r="B851" s="91"/>
      <c r="C851" s="91"/>
      <c r="D851" s="91"/>
      <c r="E851" s="91"/>
      <c r="F851" s="91"/>
      <c r="G851" s="91"/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</row>
    <row r="852" spans="1:26" ht="12.75" customHeight="1" x14ac:dyDescent="0.2">
      <c r="A852" s="91"/>
      <c r="B852" s="91"/>
      <c r="C852" s="91"/>
      <c r="D852" s="91"/>
      <c r="E852" s="91"/>
      <c r="F852" s="91"/>
      <c r="G852" s="91"/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</row>
    <row r="853" spans="1:26" ht="12.75" customHeight="1" x14ac:dyDescent="0.2">
      <c r="A853" s="91"/>
      <c r="B853" s="91"/>
      <c r="C853" s="91"/>
      <c r="D853" s="91"/>
      <c r="E853" s="91"/>
      <c r="F853" s="91"/>
      <c r="G853" s="91"/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</row>
    <row r="854" spans="1:26" ht="12.75" customHeight="1" x14ac:dyDescent="0.2">
      <c r="A854" s="91"/>
      <c r="B854" s="91"/>
      <c r="C854" s="91"/>
      <c r="D854" s="91"/>
      <c r="E854" s="91"/>
      <c r="F854" s="91"/>
      <c r="G854" s="91"/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</row>
    <row r="855" spans="1:26" ht="12.75" customHeight="1" x14ac:dyDescent="0.2">
      <c r="A855" s="91"/>
      <c r="B855" s="91"/>
      <c r="C855" s="91"/>
      <c r="D855" s="91"/>
      <c r="E855" s="91"/>
      <c r="F855" s="91"/>
      <c r="G855" s="91"/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</row>
    <row r="856" spans="1:26" ht="12.75" customHeight="1" x14ac:dyDescent="0.2">
      <c r="A856" s="91"/>
      <c r="B856" s="91"/>
      <c r="C856" s="91"/>
      <c r="D856" s="91"/>
      <c r="E856" s="91"/>
      <c r="F856" s="91"/>
      <c r="G856" s="91"/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</row>
    <row r="857" spans="1:26" ht="12.75" customHeight="1" x14ac:dyDescent="0.2">
      <c r="A857" s="91"/>
      <c r="B857" s="91"/>
      <c r="C857" s="91"/>
      <c r="D857" s="91"/>
      <c r="E857" s="91"/>
      <c r="F857" s="91"/>
      <c r="G857" s="91"/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</row>
    <row r="858" spans="1:26" ht="12.75" customHeight="1" x14ac:dyDescent="0.2">
      <c r="A858" s="91"/>
      <c r="B858" s="91"/>
      <c r="C858" s="91"/>
      <c r="D858" s="91"/>
      <c r="E858" s="91"/>
      <c r="F858" s="91"/>
      <c r="G858" s="91"/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</row>
    <row r="859" spans="1:26" ht="12.75" customHeight="1" x14ac:dyDescent="0.2">
      <c r="A859" s="91"/>
      <c r="B859" s="91"/>
      <c r="C859" s="91"/>
      <c r="D859" s="91"/>
      <c r="E859" s="91"/>
      <c r="F859" s="91"/>
      <c r="G859" s="91"/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</row>
    <row r="860" spans="1:26" ht="12.75" customHeight="1" x14ac:dyDescent="0.2">
      <c r="A860" s="91"/>
      <c r="B860" s="91"/>
      <c r="C860" s="91"/>
      <c r="D860" s="91"/>
      <c r="E860" s="91"/>
      <c r="F860" s="91"/>
      <c r="G860" s="91"/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</row>
    <row r="861" spans="1:26" ht="12.75" customHeight="1" x14ac:dyDescent="0.2">
      <c r="A861" s="91"/>
      <c r="B861" s="91"/>
      <c r="C861" s="91"/>
      <c r="D861" s="91"/>
      <c r="E861" s="91"/>
      <c r="F861" s="91"/>
      <c r="G861" s="91"/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</row>
    <row r="862" spans="1:26" ht="12.75" customHeight="1" x14ac:dyDescent="0.2">
      <c r="A862" s="91"/>
      <c r="B862" s="91"/>
      <c r="C862" s="91"/>
      <c r="D862" s="91"/>
      <c r="E862" s="91"/>
      <c r="F862" s="91"/>
      <c r="G862" s="91"/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</row>
    <row r="863" spans="1:26" ht="12.75" customHeight="1" x14ac:dyDescent="0.2">
      <c r="A863" s="91"/>
      <c r="B863" s="91"/>
      <c r="C863" s="91"/>
      <c r="D863" s="91"/>
      <c r="E863" s="91"/>
      <c r="F863" s="91"/>
      <c r="G863" s="91"/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</row>
    <row r="864" spans="1:26" ht="12.75" customHeight="1" x14ac:dyDescent="0.2">
      <c r="A864" s="91"/>
      <c r="B864" s="91"/>
      <c r="C864" s="91"/>
      <c r="D864" s="91"/>
      <c r="E864" s="91"/>
      <c r="F864" s="91"/>
      <c r="G864" s="91"/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</row>
    <row r="865" spans="1:26" ht="12.75" customHeight="1" x14ac:dyDescent="0.2">
      <c r="A865" s="91"/>
      <c r="B865" s="91"/>
      <c r="C865" s="91"/>
      <c r="D865" s="91"/>
      <c r="E865" s="91"/>
      <c r="F865" s="91"/>
      <c r="G865" s="91"/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</row>
    <row r="866" spans="1:26" ht="12.75" customHeight="1" x14ac:dyDescent="0.2">
      <c r="A866" s="91"/>
      <c r="B866" s="91"/>
      <c r="C866" s="91"/>
      <c r="D866" s="91"/>
      <c r="E866" s="91"/>
      <c r="F866" s="91"/>
      <c r="G866" s="91"/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</row>
    <row r="867" spans="1:26" ht="12.75" customHeight="1" x14ac:dyDescent="0.2">
      <c r="A867" s="91"/>
      <c r="B867" s="91"/>
      <c r="C867" s="91"/>
      <c r="D867" s="91"/>
      <c r="E867" s="91"/>
      <c r="F867" s="91"/>
      <c r="G867" s="91"/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</row>
    <row r="868" spans="1:26" ht="12.75" customHeight="1" x14ac:dyDescent="0.2">
      <c r="A868" s="91"/>
      <c r="B868" s="91"/>
      <c r="C868" s="91"/>
      <c r="D868" s="91"/>
      <c r="E868" s="91"/>
      <c r="F868" s="91"/>
      <c r="G868" s="91"/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</row>
    <row r="869" spans="1:26" ht="12.75" customHeight="1" x14ac:dyDescent="0.2">
      <c r="A869" s="91"/>
      <c r="B869" s="91"/>
      <c r="C869" s="91"/>
      <c r="D869" s="91"/>
      <c r="E869" s="91"/>
      <c r="F869" s="91"/>
      <c r="G869" s="91"/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</row>
    <row r="870" spans="1:26" ht="12.75" customHeight="1" x14ac:dyDescent="0.2">
      <c r="A870" s="91"/>
      <c r="B870" s="91"/>
      <c r="C870" s="91"/>
      <c r="D870" s="91"/>
      <c r="E870" s="91"/>
      <c r="F870" s="91"/>
      <c r="G870" s="91"/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</row>
    <row r="871" spans="1:26" ht="12.75" customHeight="1" x14ac:dyDescent="0.2">
      <c r="A871" s="91"/>
      <c r="B871" s="91"/>
      <c r="C871" s="91"/>
      <c r="D871" s="91"/>
      <c r="E871" s="91"/>
      <c r="F871" s="91"/>
      <c r="G871" s="91"/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</row>
    <row r="872" spans="1:26" ht="12.75" customHeight="1" x14ac:dyDescent="0.2">
      <c r="A872" s="91"/>
      <c r="B872" s="91"/>
      <c r="C872" s="91"/>
      <c r="D872" s="91"/>
      <c r="E872" s="91"/>
      <c r="F872" s="91"/>
      <c r="G872" s="91"/>
      <c r="H872" s="91"/>
      <c r="I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</row>
    <row r="873" spans="1:26" ht="12.75" customHeight="1" x14ac:dyDescent="0.2">
      <c r="A873" s="91"/>
      <c r="B873" s="91"/>
      <c r="C873" s="91"/>
      <c r="D873" s="91"/>
      <c r="E873" s="91"/>
      <c r="F873" s="91"/>
      <c r="G873" s="91"/>
      <c r="H873" s="91"/>
      <c r="I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</row>
    <row r="874" spans="1:26" ht="12.75" customHeight="1" x14ac:dyDescent="0.2">
      <c r="A874" s="91"/>
      <c r="B874" s="91"/>
      <c r="C874" s="91"/>
      <c r="D874" s="91"/>
      <c r="E874" s="91"/>
      <c r="F874" s="91"/>
      <c r="G874" s="91"/>
      <c r="H874" s="91"/>
      <c r="I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</row>
    <row r="875" spans="1:26" ht="12.75" customHeight="1" x14ac:dyDescent="0.2">
      <c r="A875" s="91"/>
      <c r="B875" s="91"/>
      <c r="C875" s="91"/>
      <c r="D875" s="91"/>
      <c r="E875" s="91"/>
      <c r="F875" s="91"/>
      <c r="G875" s="91"/>
      <c r="H875" s="91"/>
      <c r="I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</row>
    <row r="876" spans="1:26" ht="12.75" customHeight="1" x14ac:dyDescent="0.2">
      <c r="A876" s="91"/>
      <c r="B876" s="91"/>
      <c r="C876" s="91"/>
      <c r="D876" s="91"/>
      <c r="E876" s="91"/>
      <c r="F876" s="91"/>
      <c r="G876" s="91"/>
      <c r="H876" s="91"/>
      <c r="I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</row>
    <row r="877" spans="1:26" ht="12.75" customHeight="1" x14ac:dyDescent="0.2">
      <c r="A877" s="91"/>
      <c r="B877" s="91"/>
      <c r="C877" s="91"/>
      <c r="D877" s="91"/>
      <c r="E877" s="91"/>
      <c r="F877" s="91"/>
      <c r="G877" s="91"/>
      <c r="H877" s="91"/>
      <c r="I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</row>
    <row r="878" spans="1:26" ht="12.75" customHeight="1" x14ac:dyDescent="0.2">
      <c r="A878" s="91"/>
      <c r="B878" s="91"/>
      <c r="C878" s="91"/>
      <c r="D878" s="91"/>
      <c r="E878" s="91"/>
      <c r="F878" s="91"/>
      <c r="G878" s="91"/>
      <c r="H878" s="91"/>
      <c r="I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</row>
    <row r="879" spans="1:26" ht="12.75" customHeight="1" x14ac:dyDescent="0.2">
      <c r="A879" s="91"/>
      <c r="B879" s="91"/>
      <c r="C879" s="91"/>
      <c r="D879" s="91"/>
      <c r="E879" s="91"/>
      <c r="F879" s="91"/>
      <c r="G879" s="91"/>
      <c r="H879" s="91"/>
      <c r="I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</row>
    <row r="880" spans="1:26" ht="12.75" customHeight="1" x14ac:dyDescent="0.2">
      <c r="A880" s="91"/>
      <c r="B880" s="91"/>
      <c r="C880" s="91"/>
      <c r="D880" s="91"/>
      <c r="E880" s="91"/>
      <c r="F880" s="91"/>
      <c r="G880" s="91"/>
      <c r="H880" s="91"/>
      <c r="I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</row>
    <row r="881" spans="1:26" ht="12.75" customHeight="1" x14ac:dyDescent="0.2">
      <c r="A881" s="91"/>
      <c r="B881" s="91"/>
      <c r="C881" s="91"/>
      <c r="D881" s="91"/>
      <c r="E881" s="91"/>
      <c r="F881" s="91"/>
      <c r="G881" s="91"/>
      <c r="H881" s="91"/>
      <c r="I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</row>
    <row r="882" spans="1:26" ht="12.75" customHeight="1" x14ac:dyDescent="0.2">
      <c r="A882" s="91"/>
      <c r="B882" s="91"/>
      <c r="C882" s="91"/>
      <c r="D882" s="91"/>
      <c r="E882" s="91"/>
      <c r="F882" s="91"/>
      <c r="G882" s="91"/>
      <c r="H882" s="91"/>
      <c r="I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</row>
    <row r="883" spans="1:26" ht="12.75" customHeight="1" x14ac:dyDescent="0.2">
      <c r="A883" s="91"/>
      <c r="B883" s="91"/>
      <c r="C883" s="91"/>
      <c r="D883" s="91"/>
      <c r="E883" s="91"/>
      <c r="F883" s="91"/>
      <c r="G883" s="91"/>
      <c r="H883" s="91"/>
      <c r="I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</row>
    <row r="884" spans="1:26" ht="12.75" customHeight="1" x14ac:dyDescent="0.2">
      <c r="A884" s="91"/>
      <c r="B884" s="91"/>
      <c r="C884" s="91"/>
      <c r="D884" s="91"/>
      <c r="E884" s="91"/>
      <c r="F884" s="91"/>
      <c r="G884" s="91"/>
      <c r="H884" s="91"/>
      <c r="I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</row>
    <row r="885" spans="1:26" ht="12.75" customHeight="1" x14ac:dyDescent="0.2">
      <c r="A885" s="91"/>
      <c r="B885" s="91"/>
      <c r="C885" s="91"/>
      <c r="D885" s="91"/>
      <c r="E885" s="91"/>
      <c r="F885" s="91"/>
      <c r="G885" s="91"/>
      <c r="H885" s="91"/>
      <c r="I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</row>
    <row r="886" spans="1:26" ht="12.75" customHeight="1" x14ac:dyDescent="0.2">
      <c r="A886" s="91"/>
      <c r="B886" s="91"/>
      <c r="C886" s="91"/>
      <c r="D886" s="91"/>
      <c r="E886" s="91"/>
      <c r="F886" s="91"/>
      <c r="G886" s="91"/>
      <c r="H886" s="91"/>
      <c r="I886" s="91"/>
      <c r="J886" s="91"/>
      <c r="K886" s="91"/>
      <c r="L886" s="91"/>
      <c r="M886" s="91"/>
      <c r="N886" s="91"/>
      <c r="O886" s="91"/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</row>
    <row r="887" spans="1:26" ht="12.75" customHeight="1" x14ac:dyDescent="0.2">
      <c r="A887" s="91"/>
      <c r="B887" s="91"/>
      <c r="C887" s="91"/>
      <c r="D887" s="91"/>
      <c r="E887" s="91"/>
      <c r="F887" s="91"/>
      <c r="G887" s="91"/>
      <c r="H887" s="91"/>
      <c r="I887" s="91"/>
      <c r="J887" s="91"/>
      <c r="K887" s="91"/>
      <c r="L887" s="91"/>
      <c r="M887" s="91"/>
      <c r="N887" s="91"/>
      <c r="O887" s="91"/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</row>
    <row r="888" spans="1:26" ht="12.75" customHeight="1" x14ac:dyDescent="0.2">
      <c r="A888" s="91"/>
      <c r="B888" s="91"/>
      <c r="C888" s="91"/>
      <c r="D888" s="91"/>
      <c r="E888" s="91"/>
      <c r="F888" s="91"/>
      <c r="G888" s="91"/>
      <c r="H888" s="91"/>
      <c r="I888" s="91"/>
      <c r="J888" s="91"/>
      <c r="K888" s="91"/>
      <c r="L888" s="91"/>
      <c r="M888" s="91"/>
      <c r="N888" s="91"/>
      <c r="O888" s="91"/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</row>
    <row r="889" spans="1:26" ht="12.75" customHeight="1" x14ac:dyDescent="0.2">
      <c r="A889" s="91"/>
      <c r="B889" s="91"/>
      <c r="C889" s="91"/>
      <c r="D889" s="91"/>
      <c r="E889" s="91"/>
      <c r="F889" s="91"/>
      <c r="G889" s="91"/>
      <c r="H889" s="91"/>
      <c r="I889" s="91"/>
      <c r="J889" s="91"/>
      <c r="K889" s="91"/>
      <c r="L889" s="91"/>
      <c r="M889" s="91"/>
      <c r="N889" s="91"/>
      <c r="O889" s="91"/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</row>
    <row r="890" spans="1:26" ht="12.75" customHeight="1" x14ac:dyDescent="0.2">
      <c r="A890" s="91"/>
      <c r="B890" s="91"/>
      <c r="C890" s="91"/>
      <c r="D890" s="91"/>
      <c r="E890" s="91"/>
      <c r="F890" s="91"/>
      <c r="G890" s="91"/>
      <c r="H890" s="91"/>
      <c r="I890" s="91"/>
      <c r="J890" s="91"/>
      <c r="K890" s="91"/>
      <c r="L890" s="91"/>
      <c r="M890" s="91"/>
      <c r="N890" s="91"/>
      <c r="O890" s="91"/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</row>
    <row r="891" spans="1:26" ht="12.75" customHeight="1" x14ac:dyDescent="0.2">
      <c r="A891" s="91"/>
      <c r="B891" s="91"/>
      <c r="C891" s="91"/>
      <c r="D891" s="91"/>
      <c r="E891" s="91"/>
      <c r="F891" s="91"/>
      <c r="G891" s="91"/>
      <c r="H891" s="91"/>
      <c r="I891" s="91"/>
      <c r="J891" s="91"/>
      <c r="K891" s="91"/>
      <c r="L891" s="91"/>
      <c r="M891" s="91"/>
      <c r="N891" s="91"/>
      <c r="O891" s="91"/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</row>
    <row r="892" spans="1:26" ht="12.75" customHeight="1" x14ac:dyDescent="0.2">
      <c r="A892" s="91"/>
      <c r="B892" s="91"/>
      <c r="C892" s="91"/>
      <c r="D892" s="91"/>
      <c r="E892" s="91"/>
      <c r="F892" s="91"/>
      <c r="G892" s="91"/>
      <c r="H892" s="91"/>
      <c r="I892" s="91"/>
      <c r="J892" s="91"/>
      <c r="K892" s="91"/>
      <c r="L892" s="91"/>
      <c r="M892" s="91"/>
      <c r="N892" s="91"/>
      <c r="O892" s="91"/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</row>
    <row r="893" spans="1:26" ht="12.75" customHeight="1" x14ac:dyDescent="0.2">
      <c r="A893" s="91"/>
      <c r="B893" s="91"/>
      <c r="C893" s="91"/>
      <c r="D893" s="91"/>
      <c r="E893" s="91"/>
      <c r="F893" s="91"/>
      <c r="G893" s="91"/>
      <c r="H893" s="91"/>
      <c r="I893" s="91"/>
      <c r="J893" s="91"/>
      <c r="K893" s="91"/>
      <c r="L893" s="91"/>
      <c r="M893" s="91"/>
      <c r="N893" s="91"/>
      <c r="O893" s="91"/>
      <c r="P893" s="91"/>
      <c r="Q893" s="91"/>
      <c r="R893" s="91"/>
      <c r="S893" s="91"/>
      <c r="T893" s="91"/>
      <c r="U893" s="91"/>
      <c r="V893" s="91"/>
      <c r="W893" s="91"/>
      <c r="X893" s="91"/>
      <c r="Y893" s="91"/>
      <c r="Z893" s="91"/>
    </row>
    <row r="894" spans="1:26" ht="12.75" customHeight="1" x14ac:dyDescent="0.2">
      <c r="A894" s="91"/>
      <c r="B894" s="91"/>
      <c r="C894" s="91"/>
      <c r="D894" s="91"/>
      <c r="E894" s="91"/>
      <c r="F894" s="91"/>
      <c r="G894" s="91"/>
      <c r="H894" s="91"/>
      <c r="I894" s="91"/>
      <c r="J894" s="91"/>
      <c r="K894" s="91"/>
      <c r="L894" s="91"/>
      <c r="M894" s="91"/>
      <c r="N894" s="91"/>
      <c r="O894" s="91"/>
      <c r="P894" s="91"/>
      <c r="Q894" s="91"/>
      <c r="R894" s="91"/>
      <c r="S894" s="91"/>
      <c r="T894" s="91"/>
      <c r="U894" s="91"/>
      <c r="V894" s="91"/>
      <c r="W894" s="91"/>
      <c r="X894" s="91"/>
      <c r="Y894" s="91"/>
      <c r="Z894" s="91"/>
    </row>
    <row r="895" spans="1:26" ht="12.75" customHeight="1" x14ac:dyDescent="0.2">
      <c r="A895" s="91"/>
      <c r="B895" s="91"/>
      <c r="C895" s="91"/>
      <c r="D895" s="91"/>
      <c r="E895" s="91"/>
      <c r="F895" s="91"/>
      <c r="G895" s="91"/>
      <c r="H895" s="91"/>
      <c r="I895" s="91"/>
      <c r="J895" s="91"/>
      <c r="K895" s="91"/>
      <c r="L895" s="91"/>
      <c r="M895" s="91"/>
      <c r="N895" s="91"/>
      <c r="O895" s="91"/>
      <c r="P895" s="91"/>
      <c r="Q895" s="91"/>
      <c r="R895" s="91"/>
      <c r="S895" s="91"/>
      <c r="T895" s="91"/>
      <c r="U895" s="91"/>
      <c r="V895" s="91"/>
      <c r="W895" s="91"/>
      <c r="X895" s="91"/>
      <c r="Y895" s="91"/>
      <c r="Z895" s="91"/>
    </row>
    <row r="896" spans="1:26" ht="12.75" customHeight="1" x14ac:dyDescent="0.2">
      <c r="A896" s="91"/>
      <c r="B896" s="91"/>
      <c r="C896" s="91"/>
      <c r="D896" s="91"/>
      <c r="E896" s="91"/>
      <c r="F896" s="91"/>
      <c r="G896" s="91"/>
      <c r="H896" s="91"/>
      <c r="I896" s="91"/>
      <c r="J896" s="91"/>
      <c r="K896" s="91"/>
      <c r="L896" s="91"/>
      <c r="M896" s="91"/>
      <c r="N896" s="91"/>
      <c r="O896" s="91"/>
      <c r="P896" s="91"/>
      <c r="Q896" s="91"/>
      <c r="R896" s="91"/>
      <c r="S896" s="91"/>
      <c r="T896" s="91"/>
      <c r="U896" s="91"/>
      <c r="V896" s="91"/>
      <c r="W896" s="91"/>
      <c r="X896" s="91"/>
      <c r="Y896" s="91"/>
      <c r="Z896" s="91"/>
    </row>
    <row r="897" spans="1:26" ht="12.75" customHeight="1" x14ac:dyDescent="0.2">
      <c r="A897" s="91"/>
      <c r="B897" s="91"/>
      <c r="C897" s="91"/>
      <c r="D897" s="91"/>
      <c r="E897" s="91"/>
      <c r="F897" s="91"/>
      <c r="G897" s="91"/>
      <c r="H897" s="91"/>
      <c r="I897" s="91"/>
      <c r="J897" s="91"/>
      <c r="K897" s="91"/>
      <c r="L897" s="91"/>
      <c r="M897" s="91"/>
      <c r="N897" s="91"/>
      <c r="O897" s="91"/>
      <c r="P897" s="91"/>
      <c r="Q897" s="91"/>
      <c r="R897" s="91"/>
      <c r="S897" s="91"/>
      <c r="T897" s="91"/>
      <c r="U897" s="91"/>
      <c r="V897" s="91"/>
      <c r="W897" s="91"/>
      <c r="X897" s="91"/>
      <c r="Y897" s="91"/>
      <c r="Z897" s="91"/>
    </row>
    <row r="898" spans="1:26" ht="12.75" customHeight="1" x14ac:dyDescent="0.2">
      <c r="A898" s="91"/>
      <c r="B898" s="91"/>
      <c r="C898" s="91"/>
      <c r="D898" s="91"/>
      <c r="E898" s="91"/>
      <c r="F898" s="91"/>
      <c r="G898" s="91"/>
      <c r="H898" s="91"/>
      <c r="I898" s="91"/>
      <c r="J898" s="91"/>
      <c r="K898" s="91"/>
      <c r="L898" s="91"/>
      <c r="M898" s="91"/>
      <c r="N898" s="91"/>
      <c r="O898" s="91"/>
      <c r="P898" s="91"/>
      <c r="Q898" s="91"/>
      <c r="R898" s="91"/>
      <c r="S898" s="91"/>
      <c r="T898" s="91"/>
      <c r="U898" s="91"/>
      <c r="V898" s="91"/>
      <c r="W898" s="91"/>
      <c r="X898" s="91"/>
      <c r="Y898" s="91"/>
      <c r="Z898" s="91"/>
    </row>
    <row r="899" spans="1:26" ht="12.75" customHeight="1" x14ac:dyDescent="0.2">
      <c r="A899" s="91"/>
      <c r="B899" s="91"/>
      <c r="C899" s="91"/>
      <c r="D899" s="91"/>
      <c r="E899" s="91"/>
      <c r="F899" s="91"/>
      <c r="G899" s="91"/>
      <c r="H899" s="91"/>
      <c r="I899" s="91"/>
      <c r="J899" s="91"/>
      <c r="K899" s="91"/>
      <c r="L899" s="91"/>
      <c r="M899" s="91"/>
      <c r="N899" s="91"/>
      <c r="O899" s="91"/>
      <c r="P899" s="91"/>
      <c r="Q899" s="91"/>
      <c r="R899" s="91"/>
      <c r="S899" s="91"/>
      <c r="T899" s="91"/>
      <c r="U899" s="91"/>
      <c r="V899" s="91"/>
      <c r="W899" s="91"/>
      <c r="X899" s="91"/>
      <c r="Y899" s="91"/>
      <c r="Z899" s="91"/>
    </row>
    <row r="900" spans="1:26" ht="12.75" customHeight="1" x14ac:dyDescent="0.2">
      <c r="A900" s="91"/>
      <c r="B900" s="91"/>
      <c r="C900" s="91"/>
      <c r="D900" s="91"/>
      <c r="E900" s="91"/>
      <c r="F900" s="91"/>
      <c r="G900" s="91"/>
      <c r="H900" s="91"/>
      <c r="I900" s="91"/>
      <c r="J900" s="91"/>
      <c r="K900" s="91"/>
      <c r="L900" s="91"/>
      <c r="M900" s="91"/>
      <c r="N900" s="91"/>
      <c r="O900" s="91"/>
      <c r="P900" s="91"/>
      <c r="Q900" s="91"/>
      <c r="R900" s="91"/>
      <c r="S900" s="91"/>
      <c r="T900" s="91"/>
      <c r="U900" s="91"/>
      <c r="V900" s="91"/>
      <c r="W900" s="91"/>
      <c r="X900" s="91"/>
      <c r="Y900" s="91"/>
      <c r="Z900" s="91"/>
    </row>
    <row r="901" spans="1:26" ht="12.75" customHeight="1" x14ac:dyDescent="0.2">
      <c r="A901" s="91"/>
      <c r="B901" s="91"/>
      <c r="C901" s="91"/>
      <c r="D901" s="91"/>
      <c r="E901" s="91"/>
      <c r="F901" s="91"/>
      <c r="G901" s="91"/>
      <c r="H901" s="91"/>
      <c r="I901" s="91"/>
      <c r="J901" s="91"/>
      <c r="K901" s="91"/>
      <c r="L901" s="91"/>
      <c r="M901" s="91"/>
      <c r="N901" s="91"/>
      <c r="O901" s="91"/>
      <c r="P901" s="91"/>
      <c r="Q901" s="91"/>
      <c r="R901" s="91"/>
      <c r="S901" s="91"/>
      <c r="T901" s="91"/>
      <c r="U901" s="91"/>
      <c r="V901" s="91"/>
      <c r="W901" s="91"/>
      <c r="X901" s="91"/>
      <c r="Y901" s="91"/>
      <c r="Z901" s="91"/>
    </row>
    <row r="902" spans="1:26" ht="12.75" customHeight="1" x14ac:dyDescent="0.2">
      <c r="A902" s="91"/>
      <c r="B902" s="91"/>
      <c r="C902" s="91"/>
      <c r="D902" s="91"/>
      <c r="E902" s="91"/>
      <c r="F902" s="91"/>
      <c r="G902" s="91"/>
      <c r="H902" s="91"/>
      <c r="I902" s="91"/>
      <c r="J902" s="91"/>
      <c r="K902" s="91"/>
      <c r="L902" s="91"/>
      <c r="M902" s="91"/>
      <c r="N902" s="91"/>
      <c r="O902" s="91"/>
      <c r="P902" s="91"/>
      <c r="Q902" s="91"/>
      <c r="R902" s="91"/>
      <c r="S902" s="91"/>
      <c r="T902" s="91"/>
      <c r="U902" s="91"/>
      <c r="V902" s="91"/>
      <c r="W902" s="91"/>
      <c r="X902" s="91"/>
      <c r="Y902" s="91"/>
      <c r="Z902" s="91"/>
    </row>
    <row r="903" spans="1:26" ht="12.75" customHeight="1" x14ac:dyDescent="0.2">
      <c r="A903" s="91"/>
      <c r="B903" s="91"/>
      <c r="C903" s="91"/>
      <c r="D903" s="91"/>
      <c r="E903" s="91"/>
      <c r="F903" s="91"/>
      <c r="G903" s="91"/>
      <c r="H903" s="91"/>
      <c r="I903" s="91"/>
      <c r="J903" s="91"/>
      <c r="K903" s="91"/>
      <c r="L903" s="91"/>
      <c r="M903" s="91"/>
      <c r="N903" s="91"/>
      <c r="O903" s="91"/>
      <c r="P903" s="91"/>
      <c r="Q903" s="91"/>
      <c r="R903" s="91"/>
      <c r="S903" s="91"/>
      <c r="T903" s="91"/>
      <c r="U903" s="91"/>
      <c r="V903" s="91"/>
      <c r="W903" s="91"/>
      <c r="X903" s="91"/>
      <c r="Y903" s="91"/>
      <c r="Z903" s="91"/>
    </row>
    <row r="904" spans="1:26" ht="12.75" customHeight="1" x14ac:dyDescent="0.2">
      <c r="A904" s="91"/>
      <c r="B904" s="91"/>
      <c r="C904" s="91"/>
      <c r="D904" s="91"/>
      <c r="E904" s="91"/>
      <c r="F904" s="91"/>
      <c r="G904" s="91"/>
      <c r="H904" s="91"/>
      <c r="I904" s="91"/>
      <c r="J904" s="91"/>
      <c r="K904" s="91"/>
      <c r="L904" s="91"/>
      <c r="M904" s="91"/>
      <c r="N904" s="91"/>
      <c r="O904" s="91"/>
      <c r="P904" s="91"/>
      <c r="Q904" s="91"/>
      <c r="R904" s="91"/>
      <c r="S904" s="91"/>
      <c r="T904" s="91"/>
      <c r="U904" s="91"/>
      <c r="V904" s="91"/>
      <c r="W904" s="91"/>
      <c r="X904" s="91"/>
      <c r="Y904" s="91"/>
      <c r="Z904" s="91"/>
    </row>
    <row r="905" spans="1:26" ht="12.75" customHeight="1" x14ac:dyDescent="0.2">
      <c r="A905" s="91"/>
      <c r="B905" s="91"/>
      <c r="C905" s="91"/>
      <c r="D905" s="91"/>
      <c r="E905" s="91"/>
      <c r="F905" s="91"/>
      <c r="G905" s="91"/>
      <c r="H905" s="91"/>
      <c r="I905" s="91"/>
      <c r="J905" s="91"/>
      <c r="K905" s="91"/>
      <c r="L905" s="91"/>
      <c r="M905" s="91"/>
      <c r="N905" s="91"/>
      <c r="O905" s="91"/>
      <c r="P905" s="91"/>
      <c r="Q905" s="91"/>
      <c r="R905" s="91"/>
      <c r="S905" s="91"/>
      <c r="T905" s="91"/>
      <c r="U905" s="91"/>
      <c r="V905" s="91"/>
      <c r="W905" s="91"/>
      <c r="X905" s="91"/>
      <c r="Y905" s="91"/>
      <c r="Z905" s="91"/>
    </row>
    <row r="906" spans="1:26" ht="12.75" customHeight="1" x14ac:dyDescent="0.2">
      <c r="A906" s="91"/>
      <c r="B906" s="91"/>
      <c r="C906" s="91"/>
      <c r="D906" s="91"/>
      <c r="E906" s="91"/>
      <c r="F906" s="91"/>
      <c r="G906" s="91"/>
      <c r="H906" s="91"/>
      <c r="I906" s="91"/>
      <c r="J906" s="91"/>
      <c r="K906" s="91"/>
      <c r="L906" s="91"/>
      <c r="M906" s="91"/>
      <c r="N906" s="91"/>
      <c r="O906" s="91"/>
      <c r="P906" s="91"/>
      <c r="Q906" s="91"/>
      <c r="R906" s="91"/>
      <c r="S906" s="91"/>
      <c r="T906" s="91"/>
      <c r="U906" s="91"/>
      <c r="V906" s="91"/>
      <c r="W906" s="91"/>
      <c r="X906" s="91"/>
      <c r="Y906" s="91"/>
      <c r="Z906" s="91"/>
    </row>
    <row r="907" spans="1:26" ht="12.75" customHeight="1" x14ac:dyDescent="0.2">
      <c r="A907" s="91"/>
      <c r="B907" s="91"/>
      <c r="C907" s="91"/>
      <c r="D907" s="91"/>
      <c r="E907" s="91"/>
      <c r="F907" s="91"/>
      <c r="G907" s="91"/>
      <c r="H907" s="91"/>
      <c r="I907" s="91"/>
      <c r="J907" s="91"/>
      <c r="K907" s="91"/>
      <c r="L907" s="91"/>
      <c r="M907" s="91"/>
      <c r="N907" s="91"/>
      <c r="O907" s="91"/>
      <c r="P907" s="91"/>
      <c r="Q907" s="91"/>
      <c r="R907" s="91"/>
      <c r="S907" s="91"/>
      <c r="T907" s="91"/>
      <c r="U907" s="91"/>
      <c r="V907" s="91"/>
      <c r="W907" s="91"/>
      <c r="X907" s="91"/>
      <c r="Y907" s="91"/>
      <c r="Z907" s="91"/>
    </row>
    <row r="908" spans="1:26" ht="12.75" customHeight="1" x14ac:dyDescent="0.2">
      <c r="A908" s="91"/>
      <c r="B908" s="91"/>
      <c r="C908" s="91"/>
      <c r="D908" s="91"/>
      <c r="E908" s="91"/>
      <c r="F908" s="91"/>
      <c r="G908" s="91"/>
      <c r="H908" s="91"/>
      <c r="I908" s="91"/>
      <c r="J908" s="91"/>
      <c r="K908" s="91"/>
      <c r="L908" s="91"/>
      <c r="M908" s="91"/>
      <c r="N908" s="91"/>
      <c r="O908" s="91"/>
      <c r="P908" s="91"/>
      <c r="Q908" s="91"/>
      <c r="R908" s="91"/>
      <c r="S908" s="91"/>
      <c r="T908" s="91"/>
      <c r="U908" s="91"/>
      <c r="V908" s="91"/>
      <c r="W908" s="91"/>
      <c r="X908" s="91"/>
      <c r="Y908" s="91"/>
      <c r="Z908" s="91"/>
    </row>
    <row r="909" spans="1:26" ht="12.75" customHeight="1" x14ac:dyDescent="0.2">
      <c r="A909" s="91"/>
      <c r="B909" s="91"/>
      <c r="C909" s="91"/>
      <c r="D909" s="91"/>
      <c r="E909" s="91"/>
      <c r="F909" s="91"/>
      <c r="G909" s="91"/>
      <c r="H909" s="91"/>
      <c r="I909" s="91"/>
      <c r="J909" s="91"/>
      <c r="K909" s="91"/>
      <c r="L909" s="91"/>
      <c r="M909" s="91"/>
      <c r="N909" s="91"/>
      <c r="O909" s="91"/>
      <c r="P909" s="91"/>
      <c r="Q909" s="91"/>
      <c r="R909" s="91"/>
      <c r="S909" s="91"/>
      <c r="T909" s="91"/>
      <c r="U909" s="91"/>
      <c r="V909" s="91"/>
      <c r="W909" s="91"/>
      <c r="X909" s="91"/>
      <c r="Y909" s="91"/>
      <c r="Z909" s="91"/>
    </row>
    <row r="910" spans="1:26" ht="12.75" customHeight="1" x14ac:dyDescent="0.2">
      <c r="A910" s="91"/>
      <c r="B910" s="91"/>
      <c r="C910" s="91"/>
      <c r="D910" s="91"/>
      <c r="E910" s="91"/>
      <c r="F910" s="91"/>
      <c r="G910" s="91"/>
      <c r="H910" s="91"/>
      <c r="I910" s="91"/>
      <c r="J910" s="91"/>
      <c r="K910" s="91"/>
      <c r="L910" s="91"/>
      <c r="M910" s="91"/>
      <c r="N910" s="91"/>
      <c r="O910" s="91"/>
      <c r="P910" s="91"/>
      <c r="Q910" s="91"/>
      <c r="R910" s="91"/>
      <c r="S910" s="91"/>
      <c r="T910" s="91"/>
      <c r="U910" s="91"/>
      <c r="V910" s="91"/>
      <c r="W910" s="91"/>
      <c r="X910" s="91"/>
      <c r="Y910" s="91"/>
      <c r="Z910" s="91"/>
    </row>
    <row r="911" spans="1:26" ht="12.75" customHeight="1" x14ac:dyDescent="0.2">
      <c r="A911" s="91"/>
      <c r="B911" s="91"/>
      <c r="C911" s="91"/>
      <c r="D911" s="91"/>
      <c r="E911" s="91"/>
      <c r="F911" s="91"/>
      <c r="G911" s="91"/>
      <c r="H911" s="91"/>
      <c r="I911" s="91"/>
      <c r="J911" s="91"/>
      <c r="K911" s="91"/>
      <c r="L911" s="91"/>
      <c r="M911" s="91"/>
      <c r="N911" s="91"/>
      <c r="O911" s="91"/>
      <c r="P911" s="91"/>
      <c r="Q911" s="91"/>
      <c r="R911" s="91"/>
      <c r="S911" s="91"/>
      <c r="T911" s="91"/>
      <c r="U911" s="91"/>
      <c r="V911" s="91"/>
      <c r="W911" s="91"/>
      <c r="X911" s="91"/>
      <c r="Y911" s="91"/>
      <c r="Z911" s="91"/>
    </row>
    <row r="912" spans="1:26" ht="12.75" customHeight="1" x14ac:dyDescent="0.2">
      <c r="A912" s="91"/>
      <c r="B912" s="91"/>
      <c r="C912" s="91"/>
      <c r="D912" s="91"/>
      <c r="E912" s="91"/>
      <c r="F912" s="91"/>
      <c r="G912" s="91"/>
      <c r="H912" s="91"/>
      <c r="I912" s="91"/>
      <c r="J912" s="91"/>
      <c r="K912" s="91"/>
      <c r="L912" s="91"/>
      <c r="M912" s="91"/>
      <c r="N912" s="91"/>
      <c r="O912" s="91"/>
      <c r="P912" s="91"/>
      <c r="Q912" s="91"/>
      <c r="R912" s="91"/>
      <c r="S912" s="91"/>
      <c r="T912" s="91"/>
      <c r="U912" s="91"/>
      <c r="V912" s="91"/>
      <c r="W912" s="91"/>
      <c r="X912" s="91"/>
      <c r="Y912" s="91"/>
      <c r="Z912" s="91"/>
    </row>
    <row r="913" spans="1:26" ht="12.75" customHeight="1" x14ac:dyDescent="0.2">
      <c r="A913" s="91"/>
      <c r="B913" s="91"/>
      <c r="C913" s="91"/>
      <c r="D913" s="91"/>
      <c r="E913" s="91"/>
      <c r="F913" s="91"/>
      <c r="G913" s="91"/>
      <c r="H913" s="91"/>
      <c r="I913" s="91"/>
      <c r="J913" s="91"/>
      <c r="K913" s="91"/>
      <c r="L913" s="91"/>
      <c r="M913" s="91"/>
      <c r="N913" s="91"/>
      <c r="O913" s="91"/>
      <c r="P913" s="91"/>
      <c r="Q913" s="91"/>
      <c r="R913" s="91"/>
      <c r="S913" s="91"/>
      <c r="T913" s="91"/>
      <c r="U913" s="91"/>
      <c r="V913" s="91"/>
      <c r="W913" s="91"/>
      <c r="X913" s="91"/>
      <c r="Y913" s="91"/>
      <c r="Z913" s="91"/>
    </row>
    <row r="914" spans="1:26" ht="12.75" customHeight="1" x14ac:dyDescent="0.2">
      <c r="A914" s="91"/>
      <c r="B914" s="91"/>
      <c r="C914" s="91"/>
      <c r="D914" s="91"/>
      <c r="E914" s="91"/>
      <c r="F914" s="91"/>
      <c r="G914" s="91"/>
      <c r="H914" s="91"/>
      <c r="I914" s="91"/>
      <c r="J914" s="91"/>
      <c r="K914" s="91"/>
      <c r="L914" s="91"/>
      <c r="M914" s="91"/>
      <c r="N914" s="91"/>
      <c r="O914" s="91"/>
      <c r="P914" s="91"/>
      <c r="Q914" s="91"/>
      <c r="R914" s="91"/>
      <c r="S914" s="91"/>
      <c r="T914" s="91"/>
      <c r="U914" s="91"/>
      <c r="V914" s="91"/>
      <c r="W914" s="91"/>
      <c r="X914" s="91"/>
      <c r="Y914" s="91"/>
      <c r="Z914" s="91"/>
    </row>
    <row r="915" spans="1:26" ht="12.75" customHeight="1" x14ac:dyDescent="0.2">
      <c r="A915" s="91"/>
      <c r="B915" s="91"/>
      <c r="C915" s="91"/>
      <c r="D915" s="91"/>
      <c r="E915" s="91"/>
      <c r="F915" s="91"/>
      <c r="G915" s="91"/>
      <c r="H915" s="91"/>
      <c r="I915" s="91"/>
      <c r="J915" s="91"/>
      <c r="K915" s="91"/>
      <c r="L915" s="91"/>
      <c r="M915" s="91"/>
      <c r="N915" s="91"/>
      <c r="O915" s="91"/>
      <c r="P915" s="91"/>
      <c r="Q915" s="91"/>
      <c r="R915" s="91"/>
      <c r="S915" s="91"/>
      <c r="T915" s="91"/>
      <c r="U915" s="91"/>
      <c r="V915" s="91"/>
      <c r="W915" s="91"/>
      <c r="X915" s="91"/>
      <c r="Y915" s="91"/>
      <c r="Z915" s="91"/>
    </row>
    <row r="916" spans="1:26" ht="12.75" customHeight="1" x14ac:dyDescent="0.2">
      <c r="A916" s="91"/>
      <c r="B916" s="91"/>
      <c r="C916" s="91"/>
      <c r="D916" s="91"/>
      <c r="E916" s="91"/>
      <c r="F916" s="91"/>
      <c r="G916" s="91"/>
      <c r="H916" s="91"/>
      <c r="I916" s="91"/>
      <c r="J916" s="91"/>
      <c r="K916" s="91"/>
      <c r="L916" s="91"/>
      <c r="M916" s="91"/>
      <c r="N916" s="91"/>
      <c r="O916" s="91"/>
      <c r="P916" s="91"/>
      <c r="Q916" s="91"/>
      <c r="R916" s="91"/>
      <c r="S916" s="91"/>
      <c r="T916" s="91"/>
      <c r="U916" s="91"/>
      <c r="V916" s="91"/>
      <c r="W916" s="91"/>
      <c r="X916" s="91"/>
      <c r="Y916" s="91"/>
      <c r="Z916" s="91"/>
    </row>
    <row r="917" spans="1:26" ht="12.75" customHeight="1" x14ac:dyDescent="0.2">
      <c r="A917" s="91"/>
      <c r="B917" s="91"/>
      <c r="C917" s="91"/>
      <c r="D917" s="91"/>
      <c r="E917" s="91"/>
      <c r="F917" s="91"/>
      <c r="G917" s="91"/>
      <c r="H917" s="91"/>
      <c r="I917" s="91"/>
      <c r="J917" s="91"/>
      <c r="K917" s="91"/>
      <c r="L917" s="91"/>
      <c r="M917" s="91"/>
      <c r="N917" s="91"/>
      <c r="O917" s="91"/>
      <c r="P917" s="91"/>
      <c r="Q917" s="91"/>
      <c r="R917" s="91"/>
      <c r="S917" s="91"/>
      <c r="T917" s="91"/>
      <c r="U917" s="91"/>
      <c r="V917" s="91"/>
      <c r="W917" s="91"/>
      <c r="X917" s="91"/>
      <c r="Y917" s="91"/>
      <c r="Z917" s="91"/>
    </row>
    <row r="918" spans="1:26" ht="12.75" customHeight="1" x14ac:dyDescent="0.2">
      <c r="A918" s="91"/>
      <c r="B918" s="91"/>
      <c r="C918" s="91"/>
      <c r="D918" s="91"/>
      <c r="E918" s="91"/>
      <c r="F918" s="91"/>
      <c r="G918" s="91"/>
      <c r="H918" s="91"/>
      <c r="I918" s="91"/>
      <c r="J918" s="91"/>
      <c r="K918" s="91"/>
      <c r="L918" s="91"/>
      <c r="M918" s="91"/>
      <c r="N918" s="91"/>
      <c r="O918" s="91"/>
      <c r="P918" s="91"/>
      <c r="Q918" s="91"/>
      <c r="R918" s="91"/>
      <c r="S918" s="91"/>
      <c r="T918" s="91"/>
      <c r="U918" s="91"/>
      <c r="V918" s="91"/>
      <c r="W918" s="91"/>
      <c r="X918" s="91"/>
      <c r="Y918" s="91"/>
      <c r="Z918" s="91"/>
    </row>
    <row r="919" spans="1:26" ht="12.75" customHeight="1" x14ac:dyDescent="0.2">
      <c r="A919" s="91"/>
      <c r="B919" s="91"/>
      <c r="C919" s="91"/>
      <c r="D919" s="91"/>
      <c r="E919" s="91"/>
      <c r="F919" s="91"/>
      <c r="G919" s="91"/>
      <c r="H919" s="91"/>
      <c r="I919" s="91"/>
      <c r="J919" s="91"/>
      <c r="K919" s="91"/>
      <c r="L919" s="91"/>
      <c r="M919" s="91"/>
      <c r="N919" s="91"/>
      <c r="O919" s="91"/>
      <c r="P919" s="91"/>
      <c r="Q919" s="91"/>
      <c r="R919" s="91"/>
      <c r="S919" s="91"/>
      <c r="T919" s="91"/>
      <c r="U919" s="91"/>
      <c r="V919" s="91"/>
      <c r="W919" s="91"/>
      <c r="X919" s="91"/>
      <c r="Y919" s="91"/>
      <c r="Z919" s="91"/>
    </row>
    <row r="920" spans="1:26" ht="12.75" customHeight="1" x14ac:dyDescent="0.2">
      <c r="A920" s="91"/>
      <c r="B920" s="91"/>
      <c r="C920" s="91"/>
      <c r="D920" s="91"/>
      <c r="E920" s="91"/>
      <c r="F920" s="91"/>
      <c r="G920" s="91"/>
      <c r="H920" s="91"/>
      <c r="I920" s="91"/>
      <c r="J920" s="91"/>
      <c r="K920" s="91"/>
      <c r="L920" s="91"/>
      <c r="M920" s="91"/>
      <c r="N920" s="91"/>
      <c r="O920" s="91"/>
      <c r="P920" s="91"/>
      <c r="Q920" s="91"/>
      <c r="R920" s="91"/>
      <c r="S920" s="91"/>
      <c r="T920" s="91"/>
      <c r="U920" s="91"/>
      <c r="V920" s="91"/>
      <c r="W920" s="91"/>
      <c r="X920" s="91"/>
      <c r="Y920" s="91"/>
      <c r="Z920" s="91"/>
    </row>
    <row r="921" spans="1:26" ht="12.75" customHeight="1" x14ac:dyDescent="0.2">
      <c r="A921" s="91"/>
      <c r="B921" s="91"/>
      <c r="C921" s="91"/>
      <c r="D921" s="91"/>
      <c r="E921" s="91"/>
      <c r="F921" s="91"/>
      <c r="G921" s="91"/>
      <c r="H921" s="91"/>
      <c r="I921" s="91"/>
      <c r="J921" s="91"/>
      <c r="K921" s="91"/>
      <c r="L921" s="91"/>
      <c r="M921" s="91"/>
      <c r="N921" s="91"/>
      <c r="O921" s="91"/>
      <c r="P921" s="91"/>
      <c r="Q921" s="91"/>
      <c r="R921" s="91"/>
      <c r="S921" s="91"/>
      <c r="T921" s="91"/>
      <c r="U921" s="91"/>
      <c r="V921" s="91"/>
      <c r="W921" s="91"/>
      <c r="X921" s="91"/>
      <c r="Y921" s="91"/>
      <c r="Z921" s="91"/>
    </row>
    <row r="922" spans="1:26" ht="12.75" customHeight="1" x14ac:dyDescent="0.2">
      <c r="A922" s="91"/>
      <c r="B922" s="91"/>
      <c r="C922" s="91"/>
      <c r="D922" s="91"/>
      <c r="E922" s="91"/>
      <c r="F922" s="91"/>
      <c r="G922" s="91"/>
      <c r="H922" s="91"/>
      <c r="I922" s="91"/>
      <c r="J922" s="91"/>
      <c r="K922" s="91"/>
      <c r="L922" s="91"/>
      <c r="M922" s="91"/>
      <c r="N922" s="91"/>
      <c r="O922" s="91"/>
      <c r="P922" s="91"/>
      <c r="Q922" s="91"/>
      <c r="R922" s="91"/>
      <c r="S922" s="91"/>
      <c r="T922" s="91"/>
      <c r="U922" s="91"/>
      <c r="V922" s="91"/>
      <c r="W922" s="91"/>
      <c r="X922" s="91"/>
      <c r="Y922" s="91"/>
      <c r="Z922" s="91"/>
    </row>
    <row r="923" spans="1:26" ht="12.75" customHeight="1" x14ac:dyDescent="0.2">
      <c r="A923" s="91"/>
      <c r="B923" s="91"/>
      <c r="C923" s="91"/>
      <c r="D923" s="91"/>
      <c r="E923" s="91"/>
      <c r="F923" s="91"/>
      <c r="G923" s="91"/>
      <c r="H923" s="91"/>
      <c r="I923" s="91"/>
      <c r="J923" s="91"/>
      <c r="K923" s="91"/>
      <c r="L923" s="91"/>
      <c r="M923" s="91"/>
      <c r="N923" s="91"/>
      <c r="O923" s="91"/>
      <c r="P923" s="91"/>
      <c r="Q923" s="91"/>
      <c r="R923" s="91"/>
      <c r="S923" s="91"/>
      <c r="T923" s="91"/>
      <c r="U923" s="91"/>
      <c r="V923" s="91"/>
      <c r="W923" s="91"/>
      <c r="X923" s="91"/>
      <c r="Y923" s="91"/>
      <c r="Z923" s="91"/>
    </row>
    <row r="924" spans="1:26" ht="12.75" customHeight="1" x14ac:dyDescent="0.2">
      <c r="A924" s="91"/>
      <c r="B924" s="91"/>
      <c r="C924" s="91"/>
      <c r="D924" s="91"/>
      <c r="E924" s="91"/>
      <c r="F924" s="91"/>
      <c r="G924" s="91"/>
      <c r="H924" s="91"/>
      <c r="I924" s="91"/>
      <c r="J924" s="91"/>
      <c r="K924" s="91"/>
      <c r="L924" s="91"/>
      <c r="M924" s="91"/>
      <c r="N924" s="91"/>
      <c r="O924" s="91"/>
      <c r="P924" s="91"/>
      <c r="Q924" s="91"/>
      <c r="R924" s="91"/>
      <c r="S924" s="91"/>
      <c r="T924" s="91"/>
      <c r="U924" s="91"/>
      <c r="V924" s="91"/>
      <c r="W924" s="91"/>
      <c r="X924" s="91"/>
      <c r="Y924" s="91"/>
      <c r="Z924" s="91"/>
    </row>
    <row r="925" spans="1:26" ht="12.75" customHeight="1" x14ac:dyDescent="0.2">
      <c r="A925" s="91"/>
      <c r="B925" s="91"/>
      <c r="C925" s="91"/>
      <c r="D925" s="91"/>
      <c r="E925" s="91"/>
      <c r="F925" s="91"/>
      <c r="G925" s="91"/>
      <c r="H925" s="91"/>
      <c r="I925" s="91"/>
      <c r="J925" s="91"/>
      <c r="K925" s="91"/>
      <c r="L925" s="91"/>
      <c r="M925" s="91"/>
      <c r="N925" s="91"/>
      <c r="O925" s="91"/>
      <c r="P925" s="91"/>
      <c r="Q925" s="91"/>
      <c r="R925" s="91"/>
      <c r="S925" s="91"/>
      <c r="T925" s="91"/>
      <c r="U925" s="91"/>
      <c r="V925" s="91"/>
      <c r="W925" s="91"/>
      <c r="X925" s="91"/>
      <c r="Y925" s="91"/>
      <c r="Z925" s="91"/>
    </row>
    <row r="926" spans="1:26" ht="12.75" customHeight="1" x14ac:dyDescent="0.2">
      <c r="A926" s="91"/>
      <c r="B926" s="91"/>
      <c r="C926" s="91"/>
      <c r="D926" s="91"/>
      <c r="E926" s="91"/>
      <c r="F926" s="91"/>
      <c r="G926" s="91"/>
      <c r="H926" s="91"/>
      <c r="I926" s="91"/>
      <c r="J926" s="91"/>
      <c r="K926" s="91"/>
      <c r="L926" s="91"/>
      <c r="M926" s="91"/>
      <c r="N926" s="91"/>
      <c r="O926" s="91"/>
      <c r="P926" s="91"/>
      <c r="Q926" s="91"/>
      <c r="R926" s="91"/>
      <c r="S926" s="91"/>
      <c r="T926" s="91"/>
      <c r="U926" s="91"/>
      <c r="V926" s="91"/>
      <c r="W926" s="91"/>
      <c r="X926" s="91"/>
      <c r="Y926" s="91"/>
      <c r="Z926" s="91"/>
    </row>
    <row r="927" spans="1:26" ht="12.75" customHeight="1" x14ac:dyDescent="0.2">
      <c r="A927" s="91"/>
      <c r="B927" s="91"/>
      <c r="C927" s="91"/>
      <c r="D927" s="91"/>
      <c r="E927" s="91"/>
      <c r="F927" s="91"/>
      <c r="G927" s="91"/>
      <c r="H927" s="91"/>
      <c r="I927" s="91"/>
      <c r="J927" s="91"/>
      <c r="K927" s="91"/>
      <c r="L927" s="91"/>
      <c r="M927" s="91"/>
      <c r="N927" s="91"/>
      <c r="O927" s="91"/>
      <c r="P927" s="91"/>
      <c r="Q927" s="91"/>
      <c r="R927" s="91"/>
      <c r="S927" s="91"/>
      <c r="T927" s="91"/>
      <c r="U927" s="91"/>
      <c r="V927" s="91"/>
      <c r="W927" s="91"/>
      <c r="X927" s="91"/>
      <c r="Y927" s="91"/>
      <c r="Z927" s="91"/>
    </row>
    <row r="928" spans="1:26" ht="12.75" customHeight="1" x14ac:dyDescent="0.2">
      <c r="A928" s="91"/>
      <c r="B928" s="91"/>
      <c r="C928" s="91"/>
      <c r="D928" s="91"/>
      <c r="E928" s="91"/>
      <c r="F928" s="91"/>
      <c r="G928" s="91"/>
      <c r="H928" s="91"/>
      <c r="I928" s="91"/>
      <c r="J928" s="91"/>
      <c r="K928" s="91"/>
      <c r="L928" s="91"/>
      <c r="M928" s="91"/>
      <c r="N928" s="91"/>
      <c r="O928" s="91"/>
      <c r="P928" s="91"/>
      <c r="Q928" s="91"/>
      <c r="R928" s="91"/>
      <c r="S928" s="91"/>
      <c r="T928" s="91"/>
      <c r="U928" s="91"/>
      <c r="V928" s="91"/>
      <c r="W928" s="91"/>
      <c r="X928" s="91"/>
      <c r="Y928" s="91"/>
      <c r="Z928" s="91"/>
    </row>
    <row r="929" spans="1:26" ht="12.75" customHeight="1" x14ac:dyDescent="0.2">
      <c r="A929" s="91"/>
      <c r="B929" s="91"/>
      <c r="C929" s="91"/>
      <c r="D929" s="91"/>
      <c r="E929" s="91"/>
      <c r="F929" s="91"/>
      <c r="G929" s="91"/>
      <c r="H929" s="91"/>
      <c r="I929" s="91"/>
      <c r="J929" s="91"/>
      <c r="K929" s="91"/>
      <c r="L929" s="91"/>
      <c r="M929" s="91"/>
      <c r="N929" s="91"/>
      <c r="O929" s="91"/>
      <c r="P929" s="91"/>
      <c r="Q929" s="91"/>
      <c r="R929" s="91"/>
      <c r="S929" s="91"/>
      <c r="T929" s="91"/>
      <c r="U929" s="91"/>
      <c r="V929" s="91"/>
      <c r="W929" s="91"/>
      <c r="X929" s="91"/>
      <c r="Y929" s="91"/>
      <c r="Z929" s="91"/>
    </row>
    <row r="930" spans="1:26" ht="12.75" customHeight="1" x14ac:dyDescent="0.2">
      <c r="A930" s="91"/>
      <c r="B930" s="91"/>
      <c r="C930" s="91"/>
      <c r="D930" s="91"/>
      <c r="E930" s="91"/>
      <c r="F930" s="91"/>
      <c r="G930" s="91"/>
      <c r="H930" s="91"/>
      <c r="I930" s="91"/>
      <c r="J930" s="91"/>
      <c r="K930" s="91"/>
      <c r="L930" s="91"/>
      <c r="M930" s="91"/>
      <c r="N930" s="91"/>
      <c r="O930" s="91"/>
      <c r="P930" s="91"/>
      <c r="Q930" s="91"/>
      <c r="R930" s="91"/>
      <c r="S930" s="91"/>
      <c r="T930" s="91"/>
      <c r="U930" s="91"/>
      <c r="V930" s="91"/>
      <c r="W930" s="91"/>
      <c r="X930" s="91"/>
      <c r="Y930" s="91"/>
      <c r="Z930" s="91"/>
    </row>
    <row r="931" spans="1:26" ht="12.75" customHeight="1" x14ac:dyDescent="0.2">
      <c r="A931" s="91"/>
      <c r="B931" s="91"/>
      <c r="C931" s="91"/>
      <c r="D931" s="91"/>
      <c r="E931" s="91"/>
      <c r="F931" s="91"/>
      <c r="G931" s="91"/>
      <c r="H931" s="91"/>
      <c r="I931" s="91"/>
      <c r="J931" s="91"/>
      <c r="K931" s="91"/>
      <c r="L931" s="91"/>
      <c r="M931" s="91"/>
      <c r="N931" s="91"/>
      <c r="O931" s="91"/>
      <c r="P931" s="91"/>
      <c r="Q931" s="91"/>
      <c r="R931" s="91"/>
      <c r="S931" s="91"/>
      <c r="T931" s="91"/>
      <c r="U931" s="91"/>
      <c r="V931" s="91"/>
      <c r="W931" s="91"/>
      <c r="X931" s="91"/>
      <c r="Y931" s="91"/>
      <c r="Z931" s="91"/>
    </row>
    <row r="932" spans="1:26" ht="12.75" customHeight="1" x14ac:dyDescent="0.2">
      <c r="A932" s="91"/>
      <c r="B932" s="91"/>
      <c r="C932" s="91"/>
      <c r="D932" s="91"/>
      <c r="E932" s="91"/>
      <c r="F932" s="91"/>
      <c r="G932" s="91"/>
      <c r="H932" s="91"/>
      <c r="I932" s="91"/>
      <c r="J932" s="91"/>
      <c r="K932" s="91"/>
      <c r="L932" s="91"/>
      <c r="M932" s="91"/>
      <c r="N932" s="91"/>
      <c r="O932" s="91"/>
      <c r="P932" s="91"/>
      <c r="Q932" s="91"/>
      <c r="R932" s="91"/>
      <c r="S932" s="91"/>
      <c r="T932" s="91"/>
      <c r="U932" s="91"/>
      <c r="V932" s="91"/>
      <c r="W932" s="91"/>
      <c r="X932" s="91"/>
      <c r="Y932" s="91"/>
      <c r="Z932" s="91"/>
    </row>
    <row r="933" spans="1:26" ht="12.75" customHeight="1" x14ac:dyDescent="0.2">
      <c r="A933" s="91"/>
      <c r="B933" s="91"/>
      <c r="C933" s="91"/>
      <c r="D933" s="91"/>
      <c r="E933" s="91"/>
      <c r="F933" s="91"/>
      <c r="G933" s="91"/>
      <c r="H933" s="91"/>
      <c r="I933" s="91"/>
      <c r="J933" s="91"/>
      <c r="K933" s="91"/>
      <c r="L933" s="91"/>
      <c r="M933" s="91"/>
      <c r="N933" s="91"/>
      <c r="O933" s="91"/>
      <c r="P933" s="91"/>
      <c r="Q933" s="91"/>
      <c r="R933" s="91"/>
      <c r="S933" s="91"/>
      <c r="T933" s="91"/>
      <c r="U933" s="91"/>
      <c r="V933" s="91"/>
      <c r="W933" s="91"/>
      <c r="X933" s="91"/>
      <c r="Y933" s="91"/>
      <c r="Z933" s="91"/>
    </row>
    <row r="934" spans="1:26" ht="12.75" customHeight="1" x14ac:dyDescent="0.2">
      <c r="A934" s="91"/>
      <c r="B934" s="91"/>
      <c r="C934" s="91"/>
      <c r="D934" s="91"/>
      <c r="E934" s="91"/>
      <c r="F934" s="91"/>
      <c r="G934" s="91"/>
      <c r="H934" s="91"/>
      <c r="I934" s="91"/>
      <c r="J934" s="91"/>
      <c r="K934" s="91"/>
      <c r="L934" s="91"/>
      <c r="M934" s="91"/>
      <c r="N934" s="91"/>
      <c r="O934" s="91"/>
      <c r="P934" s="91"/>
      <c r="Q934" s="91"/>
      <c r="R934" s="91"/>
      <c r="S934" s="91"/>
      <c r="T934" s="91"/>
      <c r="U934" s="91"/>
      <c r="V934" s="91"/>
      <c r="W934" s="91"/>
      <c r="X934" s="91"/>
      <c r="Y934" s="91"/>
      <c r="Z934" s="91"/>
    </row>
    <row r="935" spans="1:26" ht="12.75" customHeight="1" x14ac:dyDescent="0.2">
      <c r="A935" s="91"/>
      <c r="B935" s="91"/>
      <c r="C935" s="91"/>
      <c r="D935" s="91"/>
      <c r="E935" s="91"/>
      <c r="F935" s="91"/>
      <c r="G935" s="91"/>
      <c r="H935" s="91"/>
      <c r="I935" s="91"/>
      <c r="J935" s="91"/>
      <c r="K935" s="91"/>
      <c r="L935" s="91"/>
      <c r="M935" s="91"/>
      <c r="N935" s="91"/>
      <c r="O935" s="91"/>
      <c r="P935" s="91"/>
      <c r="Q935" s="91"/>
      <c r="R935" s="91"/>
      <c r="S935" s="91"/>
      <c r="T935" s="91"/>
      <c r="U935" s="91"/>
      <c r="V935" s="91"/>
      <c r="W935" s="91"/>
      <c r="X935" s="91"/>
      <c r="Y935" s="91"/>
      <c r="Z935" s="91"/>
    </row>
    <row r="936" spans="1:26" ht="12.75" customHeight="1" x14ac:dyDescent="0.2">
      <c r="A936" s="91"/>
      <c r="B936" s="91"/>
      <c r="C936" s="91"/>
      <c r="D936" s="91"/>
      <c r="E936" s="91"/>
      <c r="F936" s="91"/>
      <c r="G936" s="91"/>
      <c r="H936" s="91"/>
      <c r="I936" s="91"/>
      <c r="J936" s="91"/>
      <c r="K936" s="91"/>
      <c r="L936" s="91"/>
      <c r="M936" s="91"/>
      <c r="N936" s="91"/>
      <c r="O936" s="91"/>
      <c r="P936" s="91"/>
      <c r="Q936" s="91"/>
      <c r="R936" s="91"/>
      <c r="S936" s="91"/>
      <c r="T936" s="91"/>
      <c r="U936" s="91"/>
      <c r="V936" s="91"/>
      <c r="W936" s="91"/>
      <c r="X936" s="91"/>
      <c r="Y936" s="91"/>
      <c r="Z936" s="91"/>
    </row>
    <row r="937" spans="1:26" ht="12.75" customHeight="1" x14ac:dyDescent="0.2">
      <c r="A937" s="91"/>
      <c r="B937" s="91"/>
      <c r="C937" s="91"/>
      <c r="D937" s="91"/>
      <c r="E937" s="91"/>
      <c r="F937" s="91"/>
      <c r="G937" s="91"/>
      <c r="H937" s="91"/>
      <c r="I937" s="91"/>
      <c r="J937" s="91"/>
      <c r="K937" s="91"/>
      <c r="L937" s="91"/>
      <c r="M937" s="91"/>
      <c r="N937" s="91"/>
      <c r="O937" s="91"/>
      <c r="P937" s="91"/>
      <c r="Q937" s="91"/>
      <c r="R937" s="91"/>
      <c r="S937" s="91"/>
      <c r="T937" s="91"/>
      <c r="U937" s="91"/>
      <c r="V937" s="91"/>
      <c r="W937" s="91"/>
      <c r="X937" s="91"/>
      <c r="Y937" s="91"/>
      <c r="Z937" s="91"/>
    </row>
    <row r="938" spans="1:26" ht="12.75" customHeight="1" x14ac:dyDescent="0.2">
      <c r="A938" s="91"/>
      <c r="B938" s="91"/>
      <c r="C938" s="91"/>
      <c r="D938" s="91"/>
      <c r="E938" s="91"/>
      <c r="F938" s="91"/>
      <c r="G938" s="91"/>
      <c r="H938" s="91"/>
      <c r="I938" s="91"/>
      <c r="J938" s="91"/>
      <c r="K938" s="91"/>
      <c r="L938" s="91"/>
      <c r="M938" s="91"/>
      <c r="N938" s="91"/>
      <c r="O938" s="91"/>
      <c r="P938" s="91"/>
      <c r="Q938" s="91"/>
      <c r="R938" s="91"/>
      <c r="S938" s="91"/>
      <c r="T938" s="91"/>
      <c r="U938" s="91"/>
      <c r="V938" s="91"/>
      <c r="W938" s="91"/>
      <c r="X938" s="91"/>
      <c r="Y938" s="91"/>
      <c r="Z938" s="91"/>
    </row>
    <row r="939" spans="1:26" ht="12.75" customHeight="1" x14ac:dyDescent="0.2">
      <c r="A939" s="91"/>
      <c r="B939" s="91"/>
      <c r="C939" s="91"/>
      <c r="D939" s="91"/>
      <c r="E939" s="91"/>
      <c r="F939" s="91"/>
      <c r="G939" s="91"/>
      <c r="H939" s="91"/>
      <c r="I939" s="91"/>
      <c r="J939" s="91"/>
      <c r="K939" s="91"/>
      <c r="L939" s="91"/>
      <c r="M939" s="91"/>
      <c r="N939" s="91"/>
      <c r="O939" s="91"/>
      <c r="P939" s="91"/>
      <c r="Q939" s="91"/>
      <c r="R939" s="91"/>
      <c r="S939" s="91"/>
      <c r="T939" s="91"/>
      <c r="U939" s="91"/>
      <c r="V939" s="91"/>
      <c r="W939" s="91"/>
      <c r="X939" s="91"/>
      <c r="Y939" s="91"/>
      <c r="Z939" s="91"/>
    </row>
    <row r="940" spans="1:26" ht="12.75" customHeight="1" x14ac:dyDescent="0.2">
      <c r="A940" s="91"/>
      <c r="B940" s="91"/>
      <c r="C940" s="91"/>
      <c r="D940" s="91"/>
      <c r="E940" s="91"/>
      <c r="F940" s="91"/>
      <c r="G940" s="91"/>
      <c r="H940" s="91"/>
      <c r="I940" s="91"/>
      <c r="J940" s="91"/>
      <c r="K940" s="91"/>
      <c r="L940" s="91"/>
      <c r="M940" s="91"/>
      <c r="N940" s="91"/>
      <c r="O940" s="91"/>
      <c r="P940" s="91"/>
      <c r="Q940" s="91"/>
      <c r="R940" s="91"/>
      <c r="S940" s="91"/>
      <c r="T940" s="91"/>
      <c r="U940" s="91"/>
      <c r="V940" s="91"/>
      <c r="W940" s="91"/>
      <c r="X940" s="91"/>
      <c r="Y940" s="91"/>
      <c r="Z940" s="91"/>
    </row>
    <row r="941" spans="1:26" ht="12.75" customHeight="1" x14ac:dyDescent="0.2">
      <c r="A941" s="91"/>
      <c r="B941" s="91"/>
      <c r="C941" s="91"/>
      <c r="D941" s="91"/>
      <c r="E941" s="91"/>
      <c r="F941" s="91"/>
      <c r="G941" s="91"/>
      <c r="H941" s="91"/>
      <c r="I941" s="91"/>
      <c r="J941" s="91"/>
      <c r="K941" s="91"/>
      <c r="L941" s="91"/>
      <c r="M941" s="91"/>
      <c r="N941" s="91"/>
      <c r="O941" s="91"/>
      <c r="P941" s="91"/>
      <c r="Q941" s="91"/>
      <c r="R941" s="91"/>
      <c r="S941" s="91"/>
      <c r="T941" s="91"/>
      <c r="U941" s="91"/>
      <c r="V941" s="91"/>
      <c r="W941" s="91"/>
      <c r="X941" s="91"/>
      <c r="Y941" s="91"/>
      <c r="Z941" s="91"/>
    </row>
    <row r="942" spans="1:26" ht="12.75" customHeight="1" x14ac:dyDescent="0.2">
      <c r="A942" s="91"/>
      <c r="B942" s="91"/>
      <c r="C942" s="91"/>
      <c r="D942" s="91"/>
      <c r="E942" s="91"/>
      <c r="F942" s="91"/>
      <c r="G942" s="91"/>
      <c r="H942" s="91"/>
      <c r="I942" s="91"/>
      <c r="J942" s="91"/>
      <c r="K942" s="91"/>
      <c r="L942" s="91"/>
      <c r="M942" s="91"/>
      <c r="N942" s="91"/>
      <c r="O942" s="91"/>
      <c r="P942" s="91"/>
      <c r="Q942" s="91"/>
      <c r="R942" s="91"/>
      <c r="S942" s="91"/>
      <c r="T942" s="91"/>
      <c r="U942" s="91"/>
      <c r="V942" s="91"/>
      <c r="W942" s="91"/>
      <c r="X942" s="91"/>
      <c r="Y942" s="91"/>
      <c r="Z942" s="91"/>
    </row>
    <row r="943" spans="1:26" ht="12.75" customHeight="1" x14ac:dyDescent="0.2">
      <c r="A943" s="91"/>
      <c r="B943" s="91"/>
      <c r="C943" s="91"/>
      <c r="D943" s="91"/>
      <c r="E943" s="91"/>
      <c r="F943" s="91"/>
      <c r="G943" s="91"/>
      <c r="H943" s="91"/>
      <c r="I943" s="91"/>
      <c r="J943" s="91"/>
      <c r="K943" s="91"/>
      <c r="L943" s="91"/>
      <c r="M943" s="91"/>
      <c r="N943" s="91"/>
      <c r="O943" s="91"/>
      <c r="P943" s="91"/>
      <c r="Q943" s="91"/>
      <c r="R943" s="91"/>
      <c r="S943" s="91"/>
      <c r="T943" s="91"/>
      <c r="U943" s="91"/>
      <c r="V943" s="91"/>
      <c r="W943" s="91"/>
      <c r="X943" s="91"/>
      <c r="Y943" s="91"/>
      <c r="Z943" s="91"/>
    </row>
    <row r="944" spans="1:26" ht="12.75" customHeight="1" x14ac:dyDescent="0.2">
      <c r="A944" s="91"/>
      <c r="B944" s="91"/>
      <c r="C944" s="91"/>
      <c r="D944" s="91"/>
      <c r="E944" s="91"/>
      <c r="F944" s="91"/>
      <c r="G944" s="91"/>
      <c r="H944" s="91"/>
      <c r="I944" s="91"/>
      <c r="J944" s="91"/>
      <c r="K944" s="91"/>
      <c r="L944" s="91"/>
      <c r="M944" s="91"/>
      <c r="N944" s="91"/>
      <c r="O944" s="91"/>
      <c r="P944" s="91"/>
      <c r="Q944" s="91"/>
      <c r="R944" s="91"/>
      <c r="S944" s="91"/>
      <c r="T944" s="91"/>
      <c r="U944" s="91"/>
      <c r="V944" s="91"/>
      <c r="W944" s="91"/>
      <c r="X944" s="91"/>
      <c r="Y944" s="91"/>
      <c r="Z944" s="91"/>
    </row>
    <row r="945" spans="1:26" ht="12.75" customHeight="1" x14ac:dyDescent="0.2">
      <c r="A945" s="91"/>
      <c r="B945" s="91"/>
      <c r="C945" s="91"/>
      <c r="D945" s="91"/>
      <c r="E945" s="91"/>
      <c r="F945" s="91"/>
      <c r="G945" s="91"/>
      <c r="H945" s="91"/>
      <c r="I945" s="91"/>
      <c r="J945" s="91"/>
      <c r="K945" s="91"/>
      <c r="L945" s="91"/>
      <c r="M945" s="91"/>
      <c r="N945" s="91"/>
      <c r="O945" s="91"/>
      <c r="P945" s="91"/>
      <c r="Q945" s="91"/>
      <c r="R945" s="91"/>
      <c r="S945" s="91"/>
      <c r="T945" s="91"/>
      <c r="U945" s="91"/>
      <c r="V945" s="91"/>
      <c r="W945" s="91"/>
      <c r="X945" s="91"/>
      <c r="Y945" s="91"/>
      <c r="Z945" s="91"/>
    </row>
    <row r="946" spans="1:26" ht="12.75" customHeight="1" x14ac:dyDescent="0.2">
      <c r="A946" s="91"/>
      <c r="B946" s="91"/>
      <c r="C946" s="91"/>
      <c r="D946" s="91"/>
      <c r="E946" s="91"/>
      <c r="F946" s="91"/>
      <c r="G946" s="91"/>
      <c r="H946" s="91"/>
      <c r="I946" s="91"/>
      <c r="J946" s="91"/>
      <c r="K946" s="91"/>
      <c r="L946" s="91"/>
      <c r="M946" s="91"/>
      <c r="N946" s="91"/>
      <c r="O946" s="91"/>
      <c r="P946" s="91"/>
      <c r="Q946" s="91"/>
      <c r="R946" s="91"/>
      <c r="S946" s="91"/>
      <c r="T946" s="91"/>
      <c r="U946" s="91"/>
      <c r="V946" s="91"/>
      <c r="W946" s="91"/>
      <c r="X946" s="91"/>
      <c r="Y946" s="91"/>
      <c r="Z946" s="91"/>
    </row>
    <row r="947" spans="1:26" ht="12.75" customHeight="1" x14ac:dyDescent="0.2">
      <c r="A947" s="91"/>
      <c r="B947" s="91"/>
      <c r="C947" s="91"/>
      <c r="D947" s="91"/>
      <c r="E947" s="91"/>
      <c r="F947" s="91"/>
      <c r="G947" s="91"/>
      <c r="H947" s="91"/>
      <c r="I947" s="91"/>
      <c r="J947" s="91"/>
      <c r="K947" s="91"/>
      <c r="L947" s="91"/>
      <c r="M947" s="91"/>
      <c r="N947" s="91"/>
      <c r="O947" s="91"/>
      <c r="P947" s="91"/>
      <c r="Q947" s="91"/>
      <c r="R947" s="91"/>
      <c r="S947" s="91"/>
      <c r="T947" s="91"/>
      <c r="U947" s="91"/>
      <c r="V947" s="91"/>
      <c r="W947" s="91"/>
      <c r="X947" s="91"/>
      <c r="Y947" s="91"/>
      <c r="Z947" s="91"/>
    </row>
    <row r="948" spans="1:26" ht="12.75" customHeight="1" x14ac:dyDescent="0.2">
      <c r="A948" s="91"/>
      <c r="B948" s="91"/>
      <c r="C948" s="91"/>
      <c r="D948" s="91"/>
      <c r="E948" s="91"/>
      <c r="F948" s="91"/>
      <c r="G948" s="91"/>
      <c r="H948" s="91"/>
      <c r="I948" s="91"/>
      <c r="J948" s="91"/>
      <c r="K948" s="91"/>
      <c r="L948" s="91"/>
      <c r="M948" s="91"/>
      <c r="N948" s="91"/>
      <c r="O948" s="91"/>
      <c r="P948" s="91"/>
      <c r="Q948" s="91"/>
      <c r="R948" s="91"/>
      <c r="S948" s="91"/>
      <c r="T948" s="91"/>
      <c r="U948" s="91"/>
      <c r="V948" s="91"/>
      <c r="W948" s="91"/>
      <c r="X948" s="91"/>
      <c r="Y948" s="91"/>
      <c r="Z948" s="91"/>
    </row>
    <row r="949" spans="1:26" ht="12.75" customHeight="1" x14ac:dyDescent="0.2">
      <c r="A949" s="91"/>
      <c r="B949" s="91"/>
      <c r="C949" s="91"/>
      <c r="D949" s="91"/>
      <c r="E949" s="91"/>
      <c r="F949" s="91"/>
      <c r="G949" s="91"/>
      <c r="H949" s="91"/>
      <c r="I949" s="91"/>
      <c r="J949" s="91"/>
      <c r="K949" s="91"/>
      <c r="L949" s="91"/>
      <c r="M949" s="91"/>
      <c r="N949" s="91"/>
      <c r="O949" s="91"/>
      <c r="P949" s="91"/>
      <c r="Q949" s="91"/>
      <c r="R949" s="91"/>
      <c r="S949" s="91"/>
      <c r="T949" s="91"/>
      <c r="U949" s="91"/>
      <c r="V949" s="91"/>
      <c r="W949" s="91"/>
      <c r="X949" s="91"/>
      <c r="Y949" s="91"/>
      <c r="Z949" s="91"/>
    </row>
    <row r="950" spans="1:26" ht="12.75" customHeight="1" x14ac:dyDescent="0.2">
      <c r="A950" s="91"/>
      <c r="B950" s="91"/>
      <c r="C950" s="91"/>
      <c r="D950" s="91"/>
      <c r="E950" s="91"/>
      <c r="F950" s="91"/>
      <c r="G950" s="91"/>
      <c r="H950" s="91"/>
      <c r="I950" s="91"/>
      <c r="J950" s="91"/>
      <c r="K950" s="91"/>
      <c r="L950" s="91"/>
      <c r="M950" s="91"/>
      <c r="N950" s="91"/>
      <c r="O950" s="91"/>
      <c r="P950" s="91"/>
      <c r="Q950" s="91"/>
      <c r="R950" s="91"/>
      <c r="S950" s="91"/>
      <c r="T950" s="91"/>
      <c r="U950" s="91"/>
      <c r="V950" s="91"/>
      <c r="W950" s="91"/>
      <c r="X950" s="91"/>
      <c r="Y950" s="91"/>
      <c r="Z950" s="91"/>
    </row>
    <row r="951" spans="1:26" ht="12.75" customHeight="1" x14ac:dyDescent="0.2">
      <c r="A951" s="91"/>
      <c r="B951" s="91"/>
      <c r="C951" s="91"/>
      <c r="D951" s="91"/>
      <c r="E951" s="91"/>
      <c r="F951" s="91"/>
      <c r="G951" s="91"/>
      <c r="H951" s="91"/>
      <c r="I951" s="91"/>
      <c r="J951" s="91"/>
      <c r="K951" s="91"/>
      <c r="L951" s="91"/>
      <c r="M951" s="91"/>
      <c r="N951" s="91"/>
      <c r="O951" s="91"/>
      <c r="P951" s="91"/>
      <c r="Q951" s="91"/>
      <c r="R951" s="91"/>
      <c r="S951" s="91"/>
      <c r="T951" s="91"/>
      <c r="U951" s="91"/>
      <c r="V951" s="91"/>
      <c r="W951" s="91"/>
      <c r="X951" s="91"/>
      <c r="Y951" s="91"/>
      <c r="Z951" s="91"/>
    </row>
    <row r="952" spans="1:26" ht="12.75" customHeight="1" x14ac:dyDescent="0.2">
      <c r="A952" s="91"/>
      <c r="B952" s="91"/>
      <c r="C952" s="91"/>
      <c r="D952" s="91"/>
      <c r="E952" s="91"/>
      <c r="F952" s="91"/>
      <c r="G952" s="91"/>
      <c r="H952" s="91"/>
      <c r="I952" s="91"/>
      <c r="J952" s="91"/>
      <c r="K952" s="91"/>
      <c r="L952" s="91"/>
      <c r="M952" s="91"/>
      <c r="N952" s="91"/>
      <c r="O952" s="91"/>
      <c r="P952" s="91"/>
      <c r="Q952" s="91"/>
      <c r="R952" s="91"/>
      <c r="S952" s="91"/>
      <c r="T952" s="91"/>
      <c r="U952" s="91"/>
      <c r="V952" s="91"/>
      <c r="W952" s="91"/>
      <c r="X952" s="91"/>
      <c r="Y952" s="91"/>
      <c r="Z952" s="91"/>
    </row>
    <row r="953" spans="1:26" ht="12.75" customHeight="1" x14ac:dyDescent="0.2">
      <c r="A953" s="91"/>
      <c r="B953" s="91"/>
      <c r="C953" s="91"/>
      <c r="D953" s="91"/>
      <c r="E953" s="91"/>
      <c r="F953" s="91"/>
      <c r="G953" s="91"/>
      <c r="H953" s="91"/>
      <c r="I953" s="91"/>
      <c r="J953" s="91"/>
      <c r="K953" s="91"/>
      <c r="L953" s="91"/>
      <c r="M953" s="91"/>
      <c r="N953" s="91"/>
      <c r="O953" s="91"/>
      <c r="P953" s="91"/>
      <c r="Q953" s="91"/>
      <c r="R953" s="91"/>
      <c r="S953" s="91"/>
      <c r="T953" s="91"/>
      <c r="U953" s="91"/>
      <c r="V953" s="91"/>
      <c r="W953" s="91"/>
      <c r="X953" s="91"/>
      <c r="Y953" s="91"/>
      <c r="Z953" s="91"/>
    </row>
    <row r="954" spans="1:26" ht="12.75" customHeight="1" x14ac:dyDescent="0.2">
      <c r="A954" s="91"/>
      <c r="B954" s="91"/>
      <c r="C954" s="91"/>
      <c r="D954" s="91"/>
      <c r="E954" s="91"/>
      <c r="F954" s="91"/>
      <c r="G954" s="91"/>
      <c r="H954" s="91"/>
      <c r="I954" s="91"/>
      <c r="J954" s="91"/>
      <c r="K954" s="91"/>
      <c r="L954" s="91"/>
      <c r="M954" s="91"/>
      <c r="N954" s="91"/>
      <c r="O954" s="91"/>
      <c r="P954" s="91"/>
      <c r="Q954" s="91"/>
      <c r="R954" s="91"/>
      <c r="S954" s="91"/>
      <c r="T954" s="91"/>
      <c r="U954" s="91"/>
      <c r="V954" s="91"/>
      <c r="W954" s="91"/>
      <c r="X954" s="91"/>
      <c r="Y954" s="91"/>
      <c r="Z954" s="91"/>
    </row>
    <row r="955" spans="1:26" ht="12.75" customHeight="1" x14ac:dyDescent="0.2">
      <c r="A955" s="91"/>
      <c r="B955" s="91"/>
      <c r="C955" s="91"/>
      <c r="D955" s="91"/>
      <c r="E955" s="91"/>
      <c r="F955" s="91"/>
      <c r="G955" s="91"/>
      <c r="H955" s="91"/>
      <c r="I955" s="91"/>
      <c r="J955" s="91"/>
      <c r="K955" s="91"/>
      <c r="L955" s="91"/>
      <c r="M955" s="91"/>
      <c r="N955" s="91"/>
      <c r="O955" s="91"/>
      <c r="P955" s="91"/>
      <c r="Q955" s="91"/>
      <c r="R955" s="91"/>
      <c r="S955" s="91"/>
      <c r="T955" s="91"/>
      <c r="U955" s="91"/>
      <c r="V955" s="91"/>
      <c r="W955" s="91"/>
      <c r="X955" s="91"/>
      <c r="Y955" s="91"/>
      <c r="Z955" s="91"/>
    </row>
    <row r="956" spans="1:26" ht="12.75" customHeight="1" x14ac:dyDescent="0.2">
      <c r="A956" s="91"/>
      <c r="B956" s="91"/>
      <c r="C956" s="91"/>
      <c r="D956" s="91"/>
      <c r="E956" s="91"/>
      <c r="F956" s="91"/>
      <c r="G956" s="91"/>
      <c r="H956" s="91"/>
      <c r="I956" s="91"/>
      <c r="J956" s="91"/>
      <c r="K956" s="91"/>
      <c r="L956" s="91"/>
      <c r="M956" s="91"/>
      <c r="N956" s="91"/>
      <c r="O956" s="91"/>
      <c r="P956" s="91"/>
      <c r="Q956" s="91"/>
      <c r="R956" s="91"/>
      <c r="S956" s="91"/>
      <c r="T956" s="91"/>
      <c r="U956" s="91"/>
      <c r="V956" s="91"/>
      <c r="W956" s="91"/>
      <c r="X956" s="91"/>
      <c r="Y956" s="91"/>
      <c r="Z956" s="91"/>
    </row>
    <row r="957" spans="1:26" ht="12.75" customHeight="1" x14ac:dyDescent="0.2">
      <c r="A957" s="91"/>
      <c r="B957" s="91"/>
      <c r="C957" s="91"/>
      <c r="D957" s="91"/>
      <c r="E957" s="91"/>
      <c r="F957" s="91"/>
      <c r="G957" s="91"/>
      <c r="H957" s="91"/>
      <c r="I957" s="91"/>
      <c r="J957" s="91"/>
      <c r="K957" s="91"/>
      <c r="L957" s="91"/>
      <c r="M957" s="91"/>
      <c r="N957" s="91"/>
      <c r="O957" s="91"/>
      <c r="P957" s="91"/>
      <c r="Q957" s="91"/>
      <c r="R957" s="91"/>
      <c r="S957" s="91"/>
      <c r="T957" s="91"/>
      <c r="U957" s="91"/>
      <c r="V957" s="91"/>
      <c r="W957" s="91"/>
      <c r="X957" s="91"/>
      <c r="Y957" s="91"/>
      <c r="Z957" s="91"/>
    </row>
    <row r="958" spans="1:26" ht="12.75" customHeight="1" x14ac:dyDescent="0.2">
      <c r="A958" s="91"/>
      <c r="B958" s="91"/>
      <c r="C958" s="91"/>
      <c r="D958" s="91"/>
      <c r="E958" s="91"/>
      <c r="F958" s="91"/>
      <c r="G958" s="91"/>
      <c r="H958" s="91"/>
      <c r="I958" s="91"/>
      <c r="J958" s="91"/>
      <c r="K958" s="91"/>
      <c r="L958" s="91"/>
      <c r="M958" s="91"/>
      <c r="N958" s="91"/>
      <c r="O958" s="91"/>
      <c r="P958" s="91"/>
      <c r="Q958" s="91"/>
      <c r="R958" s="91"/>
      <c r="S958" s="91"/>
      <c r="T958" s="91"/>
      <c r="U958" s="91"/>
      <c r="V958" s="91"/>
      <c r="W958" s="91"/>
      <c r="X958" s="91"/>
      <c r="Y958" s="91"/>
      <c r="Z958" s="91"/>
    </row>
    <row r="959" spans="1:26" ht="12.75" customHeight="1" x14ac:dyDescent="0.2">
      <c r="A959" s="91"/>
      <c r="B959" s="91"/>
      <c r="C959" s="91"/>
      <c r="D959" s="91"/>
      <c r="E959" s="91"/>
      <c r="F959" s="91"/>
      <c r="G959" s="91"/>
      <c r="H959" s="91"/>
      <c r="I959" s="91"/>
      <c r="J959" s="91"/>
      <c r="K959" s="91"/>
      <c r="L959" s="91"/>
      <c r="M959" s="91"/>
      <c r="N959" s="91"/>
      <c r="O959" s="91"/>
      <c r="P959" s="91"/>
      <c r="Q959" s="91"/>
      <c r="R959" s="91"/>
      <c r="S959" s="91"/>
      <c r="T959" s="91"/>
      <c r="U959" s="91"/>
      <c r="V959" s="91"/>
      <c r="W959" s="91"/>
      <c r="X959" s="91"/>
      <c r="Y959" s="91"/>
      <c r="Z959" s="91"/>
    </row>
    <row r="960" spans="1:26" ht="12.75" customHeight="1" x14ac:dyDescent="0.2">
      <c r="A960" s="91"/>
      <c r="B960" s="91"/>
      <c r="C960" s="91"/>
      <c r="D960" s="91"/>
      <c r="E960" s="91"/>
      <c r="F960" s="91"/>
      <c r="G960" s="91"/>
      <c r="H960" s="91"/>
      <c r="I960" s="91"/>
      <c r="J960" s="91"/>
      <c r="K960" s="91"/>
      <c r="L960" s="91"/>
      <c r="M960" s="91"/>
      <c r="N960" s="91"/>
      <c r="O960" s="91"/>
      <c r="P960" s="91"/>
      <c r="Q960" s="91"/>
      <c r="R960" s="91"/>
      <c r="S960" s="91"/>
      <c r="T960" s="91"/>
      <c r="U960" s="91"/>
      <c r="V960" s="91"/>
      <c r="W960" s="91"/>
      <c r="X960" s="91"/>
      <c r="Y960" s="91"/>
      <c r="Z960" s="91"/>
    </row>
    <row r="961" spans="1:26" ht="12.75" customHeight="1" x14ac:dyDescent="0.2">
      <c r="A961" s="91"/>
      <c r="B961" s="91"/>
      <c r="C961" s="91"/>
      <c r="D961" s="91"/>
      <c r="E961" s="91"/>
      <c r="F961" s="91"/>
      <c r="G961" s="91"/>
      <c r="H961" s="91"/>
      <c r="I961" s="91"/>
      <c r="J961" s="91"/>
      <c r="K961" s="91"/>
      <c r="L961" s="91"/>
      <c r="M961" s="91"/>
      <c r="N961" s="91"/>
      <c r="O961" s="91"/>
      <c r="P961" s="91"/>
      <c r="Q961" s="91"/>
      <c r="R961" s="91"/>
      <c r="S961" s="91"/>
      <c r="T961" s="91"/>
      <c r="U961" s="91"/>
      <c r="V961" s="91"/>
      <c r="W961" s="91"/>
      <c r="X961" s="91"/>
      <c r="Y961" s="91"/>
      <c r="Z961" s="91"/>
    </row>
    <row r="962" spans="1:26" ht="12.75" customHeight="1" x14ac:dyDescent="0.2">
      <c r="A962" s="91"/>
      <c r="B962" s="91"/>
      <c r="C962" s="91"/>
      <c r="D962" s="91"/>
      <c r="E962" s="91"/>
      <c r="F962" s="91"/>
      <c r="G962" s="91"/>
      <c r="H962" s="91"/>
      <c r="I962" s="91"/>
      <c r="J962" s="91"/>
      <c r="K962" s="91"/>
      <c r="L962" s="91"/>
      <c r="M962" s="91"/>
      <c r="N962" s="91"/>
      <c r="O962" s="91"/>
      <c r="P962" s="91"/>
      <c r="Q962" s="91"/>
      <c r="R962" s="91"/>
      <c r="S962" s="91"/>
      <c r="T962" s="91"/>
      <c r="U962" s="91"/>
      <c r="V962" s="91"/>
      <c r="W962" s="91"/>
      <c r="X962" s="91"/>
      <c r="Y962" s="91"/>
      <c r="Z962" s="91"/>
    </row>
    <row r="963" spans="1:26" ht="12.75" customHeight="1" x14ac:dyDescent="0.2">
      <c r="A963" s="91"/>
      <c r="B963" s="91"/>
      <c r="C963" s="91"/>
      <c r="D963" s="91"/>
      <c r="E963" s="91"/>
      <c r="F963" s="91"/>
      <c r="G963" s="91"/>
      <c r="H963" s="91"/>
      <c r="I963" s="91"/>
      <c r="J963" s="91"/>
      <c r="K963" s="91"/>
      <c r="L963" s="91"/>
      <c r="M963" s="91"/>
      <c r="N963" s="91"/>
      <c r="O963" s="91"/>
      <c r="P963" s="91"/>
      <c r="Q963" s="91"/>
      <c r="R963" s="91"/>
      <c r="S963" s="91"/>
      <c r="T963" s="91"/>
      <c r="U963" s="91"/>
      <c r="V963" s="91"/>
      <c r="W963" s="91"/>
      <c r="X963" s="91"/>
      <c r="Y963" s="91"/>
      <c r="Z963" s="91"/>
    </row>
    <row r="964" spans="1:26" ht="12.75" customHeight="1" x14ac:dyDescent="0.2">
      <c r="A964" s="91"/>
      <c r="B964" s="91"/>
      <c r="C964" s="91"/>
      <c r="D964" s="91"/>
      <c r="E964" s="91"/>
      <c r="F964" s="91"/>
      <c r="G964" s="91"/>
      <c r="H964" s="91"/>
      <c r="I964" s="91"/>
      <c r="J964" s="91"/>
      <c r="K964" s="91"/>
      <c r="L964" s="91"/>
      <c r="M964" s="91"/>
      <c r="N964" s="91"/>
      <c r="O964" s="91"/>
      <c r="P964" s="91"/>
      <c r="Q964" s="91"/>
      <c r="R964" s="91"/>
      <c r="S964" s="91"/>
      <c r="T964" s="91"/>
      <c r="U964" s="91"/>
      <c r="V964" s="91"/>
      <c r="W964" s="91"/>
      <c r="X964" s="91"/>
      <c r="Y964" s="91"/>
      <c r="Z964" s="91"/>
    </row>
    <row r="965" spans="1:26" ht="12.75" customHeight="1" x14ac:dyDescent="0.2">
      <c r="A965" s="91"/>
      <c r="B965" s="91"/>
      <c r="C965" s="91"/>
      <c r="D965" s="91"/>
      <c r="E965" s="91"/>
      <c r="F965" s="91"/>
      <c r="G965" s="91"/>
      <c r="H965" s="91"/>
      <c r="I965" s="91"/>
      <c r="J965" s="91"/>
      <c r="K965" s="91"/>
      <c r="L965" s="91"/>
      <c r="M965" s="91"/>
      <c r="N965" s="91"/>
      <c r="O965" s="91"/>
      <c r="P965" s="91"/>
      <c r="Q965" s="91"/>
      <c r="R965" s="91"/>
      <c r="S965" s="91"/>
      <c r="T965" s="91"/>
      <c r="U965" s="91"/>
      <c r="V965" s="91"/>
      <c r="W965" s="91"/>
      <c r="X965" s="91"/>
      <c r="Y965" s="91"/>
      <c r="Z965" s="91"/>
    </row>
    <row r="966" spans="1:26" ht="12.75" customHeight="1" x14ac:dyDescent="0.2">
      <c r="A966" s="91"/>
      <c r="B966" s="91"/>
      <c r="C966" s="91"/>
      <c r="D966" s="91"/>
      <c r="E966" s="91"/>
      <c r="F966" s="91"/>
      <c r="G966" s="91"/>
      <c r="H966" s="91"/>
      <c r="I966" s="91"/>
      <c r="J966" s="91"/>
      <c r="K966" s="91"/>
      <c r="L966" s="91"/>
      <c r="M966" s="91"/>
      <c r="N966" s="91"/>
      <c r="O966" s="91"/>
      <c r="P966" s="91"/>
      <c r="Q966" s="91"/>
      <c r="R966" s="91"/>
      <c r="S966" s="91"/>
      <c r="T966" s="91"/>
      <c r="U966" s="91"/>
      <c r="V966" s="91"/>
      <c r="W966" s="91"/>
      <c r="X966" s="91"/>
      <c r="Y966" s="91"/>
      <c r="Z966" s="91"/>
    </row>
    <row r="967" spans="1:26" ht="12.75" customHeight="1" x14ac:dyDescent="0.2">
      <c r="A967" s="91"/>
      <c r="B967" s="91"/>
      <c r="C967" s="91"/>
      <c r="D967" s="91"/>
      <c r="E967" s="91"/>
      <c r="F967" s="91"/>
      <c r="G967" s="91"/>
      <c r="H967" s="91"/>
      <c r="I967" s="91"/>
      <c r="J967" s="91"/>
      <c r="K967" s="91"/>
      <c r="L967" s="91"/>
      <c r="M967" s="91"/>
      <c r="N967" s="91"/>
      <c r="O967" s="91"/>
      <c r="P967" s="91"/>
      <c r="Q967" s="91"/>
      <c r="R967" s="91"/>
      <c r="S967" s="91"/>
      <c r="T967" s="91"/>
      <c r="U967" s="91"/>
      <c r="V967" s="91"/>
      <c r="W967" s="91"/>
      <c r="X967" s="91"/>
      <c r="Y967" s="91"/>
      <c r="Z967" s="91"/>
    </row>
    <row r="968" spans="1:26" ht="12.75" customHeight="1" x14ac:dyDescent="0.2">
      <c r="A968" s="91"/>
      <c r="B968" s="91"/>
      <c r="C968" s="91"/>
      <c r="D968" s="91"/>
      <c r="E968" s="91"/>
      <c r="F968" s="91"/>
      <c r="G968" s="91"/>
      <c r="H968" s="91"/>
      <c r="I968" s="91"/>
      <c r="J968" s="91"/>
      <c r="K968" s="91"/>
      <c r="L968" s="91"/>
      <c r="M968" s="91"/>
      <c r="N968" s="91"/>
      <c r="O968" s="91"/>
      <c r="P968" s="91"/>
      <c r="Q968" s="91"/>
      <c r="R968" s="91"/>
      <c r="S968" s="91"/>
      <c r="T968" s="91"/>
      <c r="U968" s="91"/>
      <c r="V968" s="91"/>
      <c r="W968" s="91"/>
      <c r="X968" s="91"/>
      <c r="Y968" s="91"/>
      <c r="Z968" s="91"/>
    </row>
    <row r="969" spans="1:26" ht="12.75" customHeight="1" x14ac:dyDescent="0.2">
      <c r="A969" s="91"/>
      <c r="B969" s="91"/>
      <c r="C969" s="91"/>
      <c r="D969" s="91"/>
      <c r="E969" s="91"/>
      <c r="F969" s="91"/>
      <c r="G969" s="91"/>
      <c r="H969" s="91"/>
      <c r="I969" s="91"/>
      <c r="J969" s="91"/>
      <c r="K969" s="91"/>
      <c r="L969" s="91"/>
      <c r="M969" s="91"/>
      <c r="N969" s="91"/>
      <c r="O969" s="91"/>
      <c r="P969" s="91"/>
      <c r="Q969" s="91"/>
      <c r="R969" s="91"/>
      <c r="S969" s="91"/>
      <c r="T969" s="91"/>
      <c r="U969" s="91"/>
      <c r="V969" s="91"/>
      <c r="W969" s="91"/>
      <c r="X969" s="91"/>
      <c r="Y969" s="91"/>
      <c r="Z969" s="91"/>
    </row>
    <row r="970" spans="1:26" ht="12.75" customHeight="1" x14ac:dyDescent="0.2">
      <c r="A970" s="91"/>
      <c r="B970" s="91"/>
      <c r="C970" s="91"/>
      <c r="D970" s="91"/>
      <c r="E970" s="91"/>
      <c r="F970" s="91"/>
      <c r="G970" s="91"/>
      <c r="H970" s="91"/>
      <c r="I970" s="91"/>
      <c r="J970" s="91"/>
      <c r="K970" s="91"/>
      <c r="L970" s="91"/>
      <c r="M970" s="91"/>
      <c r="N970" s="91"/>
      <c r="O970" s="91"/>
      <c r="P970" s="91"/>
      <c r="Q970" s="91"/>
      <c r="R970" s="91"/>
      <c r="S970" s="91"/>
      <c r="T970" s="91"/>
      <c r="U970" s="91"/>
      <c r="V970" s="91"/>
      <c r="W970" s="91"/>
      <c r="X970" s="91"/>
      <c r="Y970" s="91"/>
      <c r="Z970" s="91"/>
    </row>
    <row r="971" spans="1:26" ht="12.75" customHeight="1" x14ac:dyDescent="0.2">
      <c r="A971" s="91"/>
      <c r="B971" s="91"/>
      <c r="C971" s="91"/>
      <c r="D971" s="91"/>
      <c r="E971" s="91"/>
      <c r="F971" s="91"/>
      <c r="G971" s="91"/>
      <c r="H971" s="91"/>
      <c r="I971" s="91"/>
      <c r="J971" s="91"/>
      <c r="K971" s="91"/>
      <c r="L971" s="91"/>
      <c r="M971" s="91"/>
      <c r="N971" s="91"/>
      <c r="O971" s="91"/>
      <c r="P971" s="91"/>
      <c r="Q971" s="91"/>
      <c r="R971" s="91"/>
      <c r="S971" s="91"/>
      <c r="T971" s="91"/>
      <c r="U971" s="91"/>
      <c r="V971" s="91"/>
      <c r="W971" s="91"/>
      <c r="X971" s="91"/>
      <c r="Y971" s="91"/>
      <c r="Z971" s="91"/>
    </row>
    <row r="972" spans="1:26" ht="12.75" customHeight="1" x14ac:dyDescent="0.2">
      <c r="A972" s="91"/>
      <c r="B972" s="91"/>
      <c r="C972" s="91"/>
      <c r="D972" s="91"/>
      <c r="E972" s="91"/>
      <c r="F972" s="91"/>
      <c r="G972" s="91"/>
      <c r="H972" s="91"/>
      <c r="I972" s="91"/>
      <c r="J972" s="91"/>
      <c r="K972" s="91"/>
      <c r="L972" s="91"/>
      <c r="M972" s="91"/>
      <c r="N972" s="91"/>
      <c r="O972" s="91"/>
      <c r="P972" s="91"/>
      <c r="Q972" s="91"/>
      <c r="R972" s="91"/>
      <c r="S972" s="91"/>
      <c r="T972" s="91"/>
      <c r="U972" s="91"/>
      <c r="V972" s="91"/>
      <c r="W972" s="91"/>
      <c r="X972" s="91"/>
      <c r="Y972" s="91"/>
      <c r="Z972" s="91"/>
    </row>
    <row r="973" spans="1:26" ht="12.75" customHeight="1" x14ac:dyDescent="0.2">
      <c r="A973" s="91"/>
      <c r="B973" s="91"/>
      <c r="C973" s="91"/>
      <c r="D973" s="91"/>
      <c r="E973" s="91"/>
      <c r="F973" s="91"/>
      <c r="G973" s="91"/>
      <c r="H973" s="91"/>
      <c r="I973" s="91"/>
      <c r="J973" s="91"/>
      <c r="K973" s="91"/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91"/>
      <c r="Z973" s="91"/>
    </row>
    <row r="974" spans="1:26" ht="12.75" customHeight="1" x14ac:dyDescent="0.2">
      <c r="A974" s="91"/>
      <c r="B974" s="91"/>
      <c r="C974" s="91"/>
      <c r="D974" s="91"/>
      <c r="E974" s="91"/>
      <c r="F974" s="91"/>
      <c r="G974" s="91"/>
      <c r="H974" s="91"/>
      <c r="I974" s="91"/>
      <c r="J974" s="91"/>
      <c r="K974" s="91"/>
      <c r="L974" s="91"/>
      <c r="M974" s="91"/>
      <c r="N974" s="91"/>
      <c r="O974" s="91"/>
      <c r="P974" s="91"/>
      <c r="Q974" s="91"/>
      <c r="R974" s="91"/>
      <c r="S974" s="91"/>
      <c r="T974" s="91"/>
      <c r="U974" s="91"/>
      <c r="V974" s="91"/>
      <c r="W974" s="91"/>
      <c r="X974" s="91"/>
      <c r="Y974" s="91"/>
      <c r="Z974" s="91"/>
    </row>
    <row r="975" spans="1:26" ht="12.75" customHeight="1" x14ac:dyDescent="0.2">
      <c r="A975" s="91"/>
      <c r="B975" s="91"/>
      <c r="C975" s="91"/>
      <c r="D975" s="91"/>
      <c r="E975" s="91"/>
      <c r="F975" s="91"/>
      <c r="G975" s="91"/>
      <c r="H975" s="91"/>
      <c r="I975" s="91"/>
      <c r="J975" s="91"/>
      <c r="K975" s="91"/>
      <c r="L975" s="91"/>
      <c r="M975" s="91"/>
      <c r="N975" s="91"/>
      <c r="O975" s="91"/>
      <c r="P975" s="91"/>
      <c r="Q975" s="91"/>
      <c r="R975" s="91"/>
      <c r="S975" s="91"/>
      <c r="T975" s="91"/>
      <c r="U975" s="91"/>
      <c r="V975" s="91"/>
      <c r="W975" s="91"/>
      <c r="X975" s="91"/>
      <c r="Y975" s="91"/>
      <c r="Z975" s="91"/>
    </row>
    <row r="976" spans="1:26" ht="12.75" customHeight="1" x14ac:dyDescent="0.2">
      <c r="A976" s="91"/>
      <c r="B976" s="91"/>
      <c r="C976" s="91"/>
      <c r="D976" s="91"/>
      <c r="E976" s="91"/>
      <c r="F976" s="91"/>
      <c r="G976" s="91"/>
      <c r="H976" s="91"/>
      <c r="I976" s="91"/>
      <c r="J976" s="91"/>
      <c r="K976" s="91"/>
      <c r="L976" s="91"/>
      <c r="M976" s="91"/>
      <c r="N976" s="91"/>
      <c r="O976" s="91"/>
      <c r="P976" s="91"/>
      <c r="Q976" s="91"/>
      <c r="R976" s="91"/>
      <c r="S976" s="91"/>
      <c r="T976" s="91"/>
      <c r="U976" s="91"/>
      <c r="V976" s="91"/>
      <c r="W976" s="91"/>
      <c r="X976" s="91"/>
      <c r="Y976" s="91"/>
      <c r="Z976" s="91"/>
    </row>
    <row r="977" spans="1:26" ht="12.75" customHeight="1" x14ac:dyDescent="0.2">
      <c r="A977" s="91"/>
      <c r="B977" s="91"/>
      <c r="C977" s="91"/>
      <c r="D977" s="91"/>
      <c r="E977" s="91"/>
      <c r="F977" s="91"/>
      <c r="G977" s="91"/>
      <c r="H977" s="91"/>
      <c r="I977" s="91"/>
      <c r="J977" s="91"/>
      <c r="K977" s="91"/>
      <c r="L977" s="91"/>
      <c r="M977" s="91"/>
      <c r="N977" s="91"/>
      <c r="O977" s="91"/>
      <c r="P977" s="91"/>
      <c r="Q977" s="91"/>
      <c r="R977" s="91"/>
      <c r="S977" s="91"/>
      <c r="T977" s="91"/>
      <c r="U977" s="91"/>
      <c r="V977" s="91"/>
      <c r="W977" s="91"/>
      <c r="X977" s="91"/>
      <c r="Y977" s="91"/>
      <c r="Z977" s="91"/>
    </row>
    <row r="978" spans="1:26" ht="12.75" customHeight="1" x14ac:dyDescent="0.2">
      <c r="A978" s="91"/>
      <c r="B978" s="91"/>
      <c r="C978" s="91"/>
      <c r="D978" s="91"/>
      <c r="E978" s="91"/>
      <c r="F978" s="91"/>
      <c r="G978" s="91"/>
      <c r="H978" s="91"/>
      <c r="I978" s="91"/>
      <c r="J978" s="91"/>
      <c r="K978" s="91"/>
      <c r="L978" s="91"/>
      <c r="M978" s="91"/>
      <c r="N978" s="91"/>
      <c r="O978" s="91"/>
      <c r="P978" s="91"/>
      <c r="Q978" s="91"/>
      <c r="R978" s="91"/>
      <c r="S978" s="91"/>
      <c r="T978" s="91"/>
      <c r="U978" s="91"/>
      <c r="V978" s="91"/>
      <c r="W978" s="91"/>
      <c r="X978" s="91"/>
      <c r="Y978" s="91"/>
      <c r="Z978" s="91"/>
    </row>
    <row r="979" spans="1:26" ht="12.75" customHeight="1" x14ac:dyDescent="0.2">
      <c r="A979" s="91"/>
      <c r="B979" s="91"/>
      <c r="C979" s="91"/>
      <c r="D979" s="91"/>
      <c r="E979" s="91"/>
      <c r="F979" s="91"/>
      <c r="G979" s="91"/>
      <c r="H979" s="91"/>
      <c r="I979" s="91"/>
      <c r="J979" s="91"/>
      <c r="K979" s="91"/>
      <c r="L979" s="91"/>
      <c r="M979" s="91"/>
      <c r="N979" s="91"/>
      <c r="O979" s="91"/>
      <c r="P979" s="91"/>
      <c r="Q979" s="91"/>
      <c r="R979" s="91"/>
      <c r="S979" s="91"/>
      <c r="T979" s="91"/>
      <c r="U979" s="91"/>
      <c r="V979" s="91"/>
      <c r="W979" s="91"/>
      <c r="X979" s="91"/>
      <c r="Y979" s="91"/>
      <c r="Z979" s="91"/>
    </row>
    <row r="980" spans="1:26" ht="12.75" customHeight="1" x14ac:dyDescent="0.2">
      <c r="A980" s="91"/>
      <c r="B980" s="91"/>
      <c r="C980" s="91"/>
      <c r="D980" s="91"/>
      <c r="E980" s="91"/>
      <c r="F980" s="91"/>
      <c r="G980" s="91"/>
      <c r="H980" s="91"/>
      <c r="I980" s="91"/>
      <c r="J980" s="91"/>
      <c r="K980" s="91"/>
      <c r="L980" s="91"/>
      <c r="M980" s="91"/>
      <c r="N980" s="91"/>
      <c r="O980" s="91"/>
      <c r="P980" s="91"/>
      <c r="Q980" s="91"/>
      <c r="R980" s="91"/>
      <c r="S980" s="91"/>
      <c r="T980" s="91"/>
      <c r="U980" s="91"/>
      <c r="V980" s="91"/>
      <c r="W980" s="91"/>
      <c r="X980" s="91"/>
      <c r="Y980" s="91"/>
      <c r="Z980" s="91"/>
    </row>
    <row r="981" spans="1:26" ht="12.75" customHeight="1" x14ac:dyDescent="0.2">
      <c r="A981" s="91"/>
      <c r="B981" s="91"/>
      <c r="C981" s="91"/>
      <c r="D981" s="91"/>
      <c r="E981" s="91"/>
      <c r="F981" s="91"/>
      <c r="G981" s="91"/>
      <c r="H981" s="91"/>
      <c r="I981" s="91"/>
      <c r="J981" s="91"/>
      <c r="K981" s="91"/>
      <c r="L981" s="91"/>
      <c r="M981" s="91"/>
      <c r="N981" s="91"/>
      <c r="O981" s="91"/>
      <c r="P981" s="91"/>
      <c r="Q981" s="91"/>
      <c r="R981" s="91"/>
      <c r="S981" s="91"/>
      <c r="T981" s="91"/>
      <c r="U981" s="91"/>
      <c r="V981" s="91"/>
      <c r="W981" s="91"/>
      <c r="X981" s="91"/>
      <c r="Y981" s="91"/>
      <c r="Z981" s="91"/>
    </row>
    <row r="982" spans="1:26" ht="12.75" customHeight="1" x14ac:dyDescent="0.2">
      <c r="A982" s="91"/>
      <c r="B982" s="91"/>
      <c r="C982" s="91"/>
      <c r="D982" s="91"/>
      <c r="E982" s="91"/>
      <c r="F982" s="91"/>
      <c r="G982" s="91"/>
      <c r="H982" s="91"/>
      <c r="I982" s="91"/>
      <c r="J982" s="91"/>
      <c r="K982" s="91"/>
      <c r="L982" s="91"/>
      <c r="M982" s="91"/>
      <c r="N982" s="91"/>
      <c r="O982" s="91"/>
      <c r="P982" s="91"/>
      <c r="Q982" s="91"/>
      <c r="R982" s="91"/>
      <c r="S982" s="91"/>
      <c r="T982" s="91"/>
      <c r="U982" s="91"/>
      <c r="V982" s="91"/>
      <c r="W982" s="91"/>
      <c r="X982" s="91"/>
      <c r="Y982" s="91"/>
      <c r="Z982" s="91"/>
    </row>
    <row r="983" spans="1:26" ht="12.75" customHeight="1" x14ac:dyDescent="0.2">
      <c r="A983" s="91"/>
      <c r="B983" s="91"/>
      <c r="C983" s="91"/>
      <c r="D983" s="91"/>
      <c r="E983" s="91"/>
      <c r="F983" s="91"/>
      <c r="G983" s="91"/>
      <c r="H983" s="91"/>
      <c r="I983" s="91"/>
      <c r="J983" s="91"/>
      <c r="K983" s="91"/>
      <c r="L983" s="91"/>
      <c r="M983" s="91"/>
      <c r="N983" s="91"/>
      <c r="O983" s="91"/>
      <c r="P983" s="91"/>
      <c r="Q983" s="91"/>
      <c r="R983" s="91"/>
      <c r="S983" s="91"/>
      <c r="T983" s="91"/>
      <c r="U983" s="91"/>
      <c r="V983" s="91"/>
      <c r="W983" s="91"/>
      <c r="X983" s="91"/>
      <c r="Y983" s="91"/>
      <c r="Z983" s="91"/>
    </row>
    <row r="984" spans="1:26" ht="12.75" customHeight="1" x14ac:dyDescent="0.2">
      <c r="A984" s="91"/>
      <c r="B984" s="91"/>
      <c r="C984" s="91"/>
      <c r="D984" s="91"/>
      <c r="E984" s="91"/>
      <c r="F984" s="91"/>
      <c r="G984" s="91"/>
      <c r="H984" s="91"/>
      <c r="I984" s="91"/>
      <c r="J984" s="91"/>
      <c r="K984" s="91"/>
      <c r="L984" s="91"/>
      <c r="M984" s="91"/>
      <c r="N984" s="91"/>
      <c r="O984" s="91"/>
      <c r="P984" s="91"/>
      <c r="Q984" s="91"/>
      <c r="R984" s="91"/>
      <c r="S984" s="91"/>
      <c r="T984" s="91"/>
      <c r="U984" s="91"/>
      <c r="V984" s="91"/>
      <c r="W984" s="91"/>
      <c r="X984" s="91"/>
      <c r="Y984" s="91"/>
      <c r="Z984" s="91"/>
    </row>
    <row r="985" spans="1:26" ht="12.75" customHeight="1" x14ac:dyDescent="0.2">
      <c r="A985" s="91"/>
      <c r="B985" s="91"/>
      <c r="C985" s="91"/>
      <c r="D985" s="91"/>
      <c r="E985" s="91"/>
      <c r="F985" s="91"/>
      <c r="G985" s="91"/>
      <c r="H985" s="91"/>
      <c r="I985" s="91"/>
      <c r="J985" s="91"/>
      <c r="K985" s="91"/>
      <c r="L985" s="91"/>
      <c r="M985" s="91"/>
      <c r="N985" s="91"/>
      <c r="O985" s="91"/>
      <c r="P985" s="91"/>
      <c r="Q985" s="91"/>
      <c r="R985" s="91"/>
      <c r="S985" s="91"/>
      <c r="T985" s="91"/>
      <c r="U985" s="91"/>
      <c r="V985" s="91"/>
      <c r="W985" s="91"/>
      <c r="X985" s="91"/>
      <c r="Y985" s="91"/>
      <c r="Z985" s="91"/>
    </row>
    <row r="986" spans="1:26" ht="12.75" customHeight="1" x14ac:dyDescent="0.2">
      <c r="A986" s="91"/>
      <c r="B986" s="91"/>
      <c r="C986" s="91"/>
      <c r="D986" s="91"/>
      <c r="E986" s="91"/>
      <c r="F986" s="91"/>
      <c r="G986" s="91"/>
      <c r="H986" s="91"/>
      <c r="I986" s="91"/>
      <c r="J986" s="91"/>
      <c r="K986" s="91"/>
      <c r="L986" s="91"/>
      <c r="M986" s="91"/>
      <c r="N986" s="91"/>
      <c r="O986" s="91"/>
      <c r="P986" s="91"/>
      <c r="Q986" s="91"/>
      <c r="R986" s="91"/>
      <c r="S986" s="91"/>
      <c r="T986" s="91"/>
      <c r="U986" s="91"/>
      <c r="V986" s="91"/>
      <c r="W986" s="91"/>
      <c r="X986" s="91"/>
      <c r="Y986" s="91"/>
      <c r="Z986" s="91"/>
    </row>
    <row r="987" spans="1:26" ht="12.75" customHeight="1" x14ac:dyDescent="0.2">
      <c r="A987" s="91"/>
      <c r="B987" s="91"/>
      <c r="C987" s="91"/>
      <c r="D987" s="91"/>
      <c r="E987" s="91"/>
      <c r="F987" s="91"/>
      <c r="G987" s="91"/>
      <c r="H987" s="91"/>
      <c r="I987" s="91"/>
      <c r="J987" s="91"/>
      <c r="K987" s="91"/>
      <c r="L987" s="91"/>
      <c r="M987" s="91"/>
      <c r="N987" s="91"/>
      <c r="O987" s="91"/>
      <c r="P987" s="91"/>
      <c r="Q987" s="91"/>
      <c r="R987" s="91"/>
      <c r="S987" s="91"/>
      <c r="T987" s="91"/>
      <c r="U987" s="91"/>
      <c r="V987" s="91"/>
      <c r="W987" s="91"/>
      <c r="X987" s="91"/>
      <c r="Y987" s="91"/>
      <c r="Z987" s="91"/>
    </row>
    <row r="988" spans="1:26" ht="12.75" customHeight="1" x14ac:dyDescent="0.2">
      <c r="A988" s="91"/>
      <c r="B988" s="91"/>
      <c r="C988" s="91"/>
      <c r="D988" s="91"/>
      <c r="E988" s="91"/>
      <c r="F988" s="91"/>
      <c r="G988" s="91"/>
      <c r="H988" s="91"/>
      <c r="I988" s="91"/>
      <c r="J988" s="91"/>
      <c r="K988" s="91"/>
      <c r="L988" s="91"/>
      <c r="M988" s="91"/>
      <c r="N988" s="91"/>
      <c r="O988" s="91"/>
      <c r="P988" s="91"/>
      <c r="Q988" s="91"/>
      <c r="R988" s="91"/>
      <c r="S988" s="91"/>
      <c r="T988" s="91"/>
      <c r="U988" s="91"/>
      <c r="V988" s="91"/>
      <c r="W988" s="91"/>
      <c r="X988" s="91"/>
      <c r="Y988" s="91"/>
      <c r="Z988" s="91"/>
    </row>
    <row r="989" spans="1:26" ht="12.75" customHeight="1" x14ac:dyDescent="0.2">
      <c r="A989" s="91"/>
      <c r="B989" s="91"/>
      <c r="C989" s="91"/>
      <c r="D989" s="91"/>
      <c r="E989" s="91"/>
      <c r="F989" s="91"/>
      <c r="G989" s="91"/>
      <c r="H989" s="91"/>
      <c r="I989" s="91"/>
      <c r="J989" s="91"/>
      <c r="K989" s="91"/>
      <c r="L989" s="91"/>
      <c r="M989" s="91"/>
      <c r="N989" s="91"/>
      <c r="O989" s="91"/>
      <c r="P989" s="91"/>
      <c r="Q989" s="91"/>
      <c r="R989" s="91"/>
      <c r="S989" s="91"/>
      <c r="T989" s="91"/>
      <c r="U989" s="91"/>
      <c r="V989" s="91"/>
      <c r="W989" s="91"/>
      <c r="X989" s="91"/>
      <c r="Y989" s="91"/>
      <c r="Z989" s="91"/>
    </row>
    <row r="990" spans="1:26" ht="12.75" customHeight="1" x14ac:dyDescent="0.2">
      <c r="A990" s="91"/>
      <c r="B990" s="91"/>
      <c r="C990" s="91"/>
      <c r="D990" s="91"/>
      <c r="E990" s="91"/>
      <c r="F990" s="91"/>
      <c r="G990" s="91"/>
      <c r="H990" s="91"/>
      <c r="I990" s="91"/>
      <c r="J990" s="91"/>
      <c r="K990" s="91"/>
      <c r="L990" s="91"/>
      <c r="M990" s="91"/>
      <c r="N990" s="91"/>
      <c r="O990" s="91"/>
      <c r="P990" s="91"/>
      <c r="Q990" s="91"/>
      <c r="R990" s="91"/>
      <c r="S990" s="91"/>
      <c r="T990" s="91"/>
      <c r="U990" s="91"/>
      <c r="V990" s="91"/>
      <c r="W990" s="91"/>
      <c r="X990" s="91"/>
      <c r="Y990" s="91"/>
      <c r="Z990" s="91"/>
    </row>
    <row r="991" spans="1:26" ht="12.75" customHeight="1" x14ac:dyDescent="0.2">
      <c r="A991" s="91"/>
      <c r="B991" s="91"/>
      <c r="C991" s="91"/>
      <c r="D991" s="91"/>
      <c r="E991" s="91"/>
      <c r="F991" s="91"/>
      <c r="G991" s="91"/>
      <c r="H991" s="91"/>
      <c r="I991" s="91"/>
      <c r="J991" s="91"/>
      <c r="K991" s="91"/>
      <c r="L991" s="91"/>
      <c r="M991" s="91"/>
      <c r="N991" s="91"/>
      <c r="O991" s="91"/>
      <c r="P991" s="91"/>
      <c r="Q991" s="91"/>
      <c r="R991" s="91"/>
      <c r="S991" s="91"/>
      <c r="T991" s="91"/>
      <c r="U991" s="91"/>
      <c r="V991" s="91"/>
      <c r="W991" s="91"/>
      <c r="X991" s="91"/>
      <c r="Y991" s="91"/>
      <c r="Z991" s="91"/>
    </row>
    <row r="992" spans="1:26" ht="12.75" customHeight="1" x14ac:dyDescent="0.2">
      <c r="A992" s="91"/>
      <c r="B992" s="91"/>
      <c r="C992" s="91"/>
      <c r="D992" s="91"/>
      <c r="E992" s="91"/>
      <c r="F992" s="91"/>
      <c r="G992" s="91"/>
      <c r="H992" s="91"/>
      <c r="I992" s="91"/>
      <c r="J992" s="91"/>
      <c r="K992" s="91"/>
      <c r="L992" s="91"/>
      <c r="M992" s="91"/>
      <c r="N992" s="91"/>
      <c r="O992" s="91"/>
      <c r="P992" s="91"/>
      <c r="Q992" s="91"/>
      <c r="R992" s="91"/>
      <c r="S992" s="91"/>
      <c r="T992" s="91"/>
      <c r="U992" s="91"/>
      <c r="V992" s="91"/>
      <c r="W992" s="91"/>
      <c r="X992" s="91"/>
      <c r="Y992" s="91"/>
      <c r="Z992" s="91"/>
    </row>
    <row r="993" spans="1:26" ht="12.75" customHeight="1" x14ac:dyDescent="0.2">
      <c r="A993" s="91"/>
      <c r="B993" s="91"/>
      <c r="C993" s="91"/>
      <c r="D993" s="91"/>
      <c r="E993" s="91"/>
      <c r="F993" s="91"/>
      <c r="G993" s="91"/>
      <c r="H993" s="91"/>
      <c r="I993" s="91"/>
      <c r="J993" s="91"/>
      <c r="K993" s="91"/>
      <c r="L993" s="91"/>
      <c r="M993" s="91"/>
      <c r="N993" s="91"/>
      <c r="O993" s="91"/>
      <c r="P993" s="91"/>
      <c r="Q993" s="91"/>
      <c r="R993" s="91"/>
      <c r="S993" s="91"/>
      <c r="T993" s="91"/>
      <c r="U993" s="91"/>
      <c r="V993" s="91"/>
      <c r="W993" s="91"/>
      <c r="X993" s="91"/>
      <c r="Y993" s="91"/>
      <c r="Z993" s="91"/>
    </row>
    <row r="994" spans="1:26" ht="12.75" customHeight="1" x14ac:dyDescent="0.2">
      <c r="A994" s="91"/>
      <c r="B994" s="91"/>
      <c r="C994" s="91"/>
      <c r="D994" s="91"/>
      <c r="E994" s="91"/>
      <c r="F994" s="91"/>
      <c r="G994" s="91"/>
      <c r="H994" s="91"/>
      <c r="I994" s="91"/>
      <c r="J994" s="91"/>
      <c r="K994" s="91"/>
      <c r="L994" s="91"/>
      <c r="M994" s="91"/>
      <c r="N994" s="91"/>
      <c r="O994" s="91"/>
      <c r="P994" s="91"/>
      <c r="Q994" s="91"/>
      <c r="R994" s="91"/>
      <c r="S994" s="91"/>
      <c r="T994" s="91"/>
      <c r="U994" s="91"/>
      <c r="V994" s="91"/>
      <c r="W994" s="91"/>
      <c r="X994" s="91"/>
      <c r="Y994" s="91"/>
      <c r="Z994" s="91"/>
    </row>
    <row r="995" spans="1:26" ht="12.75" customHeight="1" x14ac:dyDescent="0.2">
      <c r="A995" s="91"/>
      <c r="B995" s="91"/>
      <c r="C995" s="91"/>
      <c r="D995" s="91"/>
      <c r="E995" s="91"/>
      <c r="F995" s="91"/>
      <c r="G995" s="91"/>
      <c r="H995" s="91"/>
      <c r="I995" s="91"/>
      <c r="J995" s="91"/>
      <c r="K995" s="91"/>
      <c r="L995" s="91"/>
      <c r="M995" s="91"/>
      <c r="N995" s="91"/>
      <c r="O995" s="91"/>
      <c r="P995" s="91"/>
      <c r="Q995" s="91"/>
      <c r="R995" s="91"/>
      <c r="S995" s="91"/>
      <c r="T995" s="91"/>
      <c r="U995" s="91"/>
      <c r="V995" s="91"/>
      <c r="W995" s="91"/>
      <c r="X995" s="91"/>
      <c r="Y995" s="91"/>
      <c r="Z995" s="91"/>
    </row>
    <row r="996" spans="1:26" ht="12.75" customHeight="1" x14ac:dyDescent="0.2">
      <c r="A996" s="91"/>
      <c r="B996" s="91"/>
      <c r="C996" s="91"/>
      <c r="D996" s="91"/>
      <c r="E996" s="91"/>
      <c r="F996" s="91"/>
      <c r="G996" s="91"/>
      <c r="H996" s="91"/>
      <c r="I996" s="91"/>
      <c r="J996" s="91"/>
      <c r="K996" s="91"/>
      <c r="L996" s="91"/>
      <c r="M996" s="91"/>
      <c r="N996" s="91"/>
      <c r="O996" s="91"/>
      <c r="P996" s="91"/>
      <c r="Q996" s="91"/>
      <c r="R996" s="91"/>
      <c r="S996" s="91"/>
      <c r="T996" s="91"/>
      <c r="U996" s="91"/>
      <c r="V996" s="91"/>
      <c r="W996" s="91"/>
      <c r="X996" s="91"/>
      <c r="Y996" s="91"/>
      <c r="Z996" s="91"/>
    </row>
    <row r="997" spans="1:26" ht="12.75" customHeight="1" x14ac:dyDescent="0.2">
      <c r="A997" s="91"/>
      <c r="B997" s="91"/>
      <c r="C997" s="91"/>
      <c r="D997" s="91"/>
      <c r="E997" s="91"/>
      <c r="F997" s="91"/>
      <c r="G997" s="91"/>
      <c r="H997" s="91"/>
      <c r="I997" s="91"/>
      <c r="J997" s="91"/>
      <c r="K997" s="91"/>
      <c r="L997" s="91"/>
      <c r="M997" s="91"/>
      <c r="N997" s="91"/>
      <c r="O997" s="91"/>
      <c r="P997" s="91"/>
      <c r="Q997" s="91"/>
      <c r="R997" s="91"/>
      <c r="S997" s="91"/>
      <c r="T997" s="91"/>
      <c r="U997" s="91"/>
      <c r="V997" s="91"/>
      <c r="W997" s="91"/>
      <c r="X997" s="91"/>
      <c r="Y997" s="91"/>
      <c r="Z997" s="91"/>
    </row>
    <row r="998" spans="1:26" ht="12.75" customHeight="1" x14ac:dyDescent="0.2">
      <c r="A998" s="91"/>
      <c r="B998" s="91"/>
      <c r="C998" s="91"/>
      <c r="D998" s="91"/>
      <c r="E998" s="91"/>
      <c r="F998" s="91"/>
      <c r="G998" s="91"/>
      <c r="H998" s="91"/>
      <c r="I998" s="91"/>
      <c r="J998" s="91"/>
      <c r="K998" s="91"/>
      <c r="L998" s="91"/>
      <c r="M998" s="91"/>
      <c r="N998" s="91"/>
      <c r="O998" s="91"/>
      <c r="P998" s="91"/>
      <c r="Q998" s="91"/>
      <c r="R998" s="91"/>
      <c r="S998" s="91"/>
      <c r="T998" s="91"/>
      <c r="U998" s="91"/>
      <c r="V998" s="91"/>
      <c r="W998" s="91"/>
      <c r="X998" s="91"/>
      <c r="Y998" s="91"/>
      <c r="Z998" s="91"/>
    </row>
    <row r="999" spans="1:26" ht="12.75" customHeight="1" x14ac:dyDescent="0.2">
      <c r="A999" s="91"/>
      <c r="B999" s="91"/>
      <c r="C999" s="91"/>
      <c r="D999" s="91"/>
      <c r="E999" s="91"/>
      <c r="F999" s="91"/>
      <c r="G999" s="91"/>
      <c r="H999" s="91"/>
      <c r="I999" s="91"/>
      <c r="J999" s="91"/>
      <c r="K999" s="91"/>
      <c r="L999" s="91"/>
      <c r="M999" s="91"/>
      <c r="N999" s="91"/>
      <c r="O999" s="91"/>
      <c r="P999" s="91"/>
      <c r="Q999" s="91"/>
      <c r="R999" s="91"/>
      <c r="S999" s="91"/>
      <c r="T999" s="91"/>
      <c r="U999" s="91"/>
      <c r="V999" s="91"/>
      <c r="W999" s="91"/>
      <c r="X999" s="91"/>
      <c r="Y999" s="91"/>
      <c r="Z999" s="91"/>
    </row>
    <row r="1000" spans="1:26" ht="12.75" customHeight="1" x14ac:dyDescent="0.2">
      <c r="A1000" s="91"/>
      <c r="B1000" s="91"/>
      <c r="C1000" s="91"/>
      <c r="D1000" s="91"/>
      <c r="E1000" s="91"/>
      <c r="F1000" s="91"/>
      <c r="G1000" s="91"/>
      <c r="H1000" s="91"/>
      <c r="I1000" s="91"/>
      <c r="J1000" s="91"/>
      <c r="K1000" s="91"/>
      <c r="L1000" s="91"/>
      <c r="M1000" s="91"/>
      <c r="N1000" s="91"/>
      <c r="O1000" s="91"/>
      <c r="P1000" s="91"/>
      <c r="Q1000" s="91"/>
      <c r="R1000" s="91"/>
      <c r="S1000" s="91"/>
      <c r="T1000" s="91"/>
      <c r="U1000" s="91"/>
      <c r="V1000" s="91"/>
      <c r="W1000" s="91"/>
      <c r="X1000" s="91"/>
      <c r="Y1000" s="91"/>
      <c r="Z1000" s="91"/>
    </row>
  </sheetData>
  <autoFilter ref="A2:I10">
    <sortState ref="A2:I10">
      <sortCondition ref="I2:I10"/>
    </sortState>
  </autoFilter>
  <pageMargins left="0.7" right="0.7" top="0.75" bottom="0.75" header="0" footer="0"/>
  <pageSetup orientation="landscape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theme="5"/>
  </sheetPr>
  <dimension ref="A1:N1000"/>
  <sheetViews>
    <sheetView workbookViewId="0"/>
  </sheetViews>
  <sheetFormatPr defaultColWidth="12.625" defaultRowHeight="15" customHeight="1" x14ac:dyDescent="0.2"/>
  <cols>
    <col min="1" max="9" width="8.625" customWidth="1"/>
    <col min="10" max="10" width="10.125" customWidth="1"/>
    <col min="11" max="26" width="8.625" customWidth="1"/>
  </cols>
  <sheetData>
    <row r="1" spans="1:14" ht="14.25" customHeight="1" x14ac:dyDescent="0.2">
      <c r="A1" s="20" t="s">
        <v>187</v>
      </c>
    </row>
    <row r="2" spans="1:14" ht="14.25" customHeight="1" x14ac:dyDescent="0.2">
      <c r="I2" s="2" t="s">
        <v>22</v>
      </c>
    </row>
    <row r="3" spans="1:14" ht="14.25" customHeight="1" x14ac:dyDescent="0.25">
      <c r="A3" s="16" t="s">
        <v>27</v>
      </c>
      <c r="B3" s="16"/>
      <c r="C3" s="16">
        <v>2014</v>
      </c>
      <c r="D3" s="16">
        <v>2015</v>
      </c>
      <c r="E3" s="16">
        <v>2016</v>
      </c>
      <c r="F3" s="16">
        <v>2017</v>
      </c>
      <c r="G3" s="16">
        <v>2018</v>
      </c>
      <c r="H3" s="16">
        <v>2019</v>
      </c>
    </row>
    <row r="4" spans="1:14" ht="14.25" customHeight="1" x14ac:dyDescent="0.2">
      <c r="A4" s="4" t="s">
        <v>25</v>
      </c>
      <c r="B4" s="5" t="s">
        <v>26</v>
      </c>
      <c r="C4" s="126">
        <v>1.5606690210971431E-2</v>
      </c>
      <c r="D4" s="126">
        <v>1.5360295823806791E-2</v>
      </c>
      <c r="E4" s="126">
        <v>1.4903410079932629E-2</v>
      </c>
      <c r="F4" s="126">
        <v>1.4714524065094733E-2</v>
      </c>
      <c r="G4" s="126">
        <v>1.464237035013149E-2</v>
      </c>
      <c r="H4" s="126">
        <v>1.5078299256861822E-2</v>
      </c>
    </row>
    <row r="5" spans="1:14" ht="14.25" customHeight="1" x14ac:dyDescent="0.2">
      <c r="A5" s="4" t="s">
        <v>3</v>
      </c>
      <c r="B5" s="5" t="s">
        <v>4</v>
      </c>
      <c r="C5" s="126">
        <v>2.4124184536052848E-2</v>
      </c>
      <c r="D5" s="126">
        <v>2.4302298072295052E-2</v>
      </c>
      <c r="E5" s="126">
        <v>2.4685396016693024E-2</v>
      </c>
      <c r="F5" s="126">
        <v>2.4679473154509253E-2</v>
      </c>
      <c r="G5" s="126">
        <v>2.5013514953259965E-2</v>
      </c>
      <c r="H5" s="126">
        <v>2.5219387504315603E-2</v>
      </c>
      <c r="J5" s="76"/>
      <c r="K5" s="76"/>
      <c r="L5" s="76"/>
      <c r="M5" s="76"/>
      <c r="N5" s="76"/>
    </row>
    <row r="6" spans="1:14" ht="14.25" customHeight="1" x14ac:dyDescent="0.2">
      <c r="A6" s="4" t="s">
        <v>5</v>
      </c>
      <c r="B6" s="5" t="s">
        <v>6</v>
      </c>
      <c r="C6" s="126">
        <v>2.4779924411371161E-2</v>
      </c>
      <c r="D6" s="126">
        <v>2.4704004629521603E-2</v>
      </c>
      <c r="E6" s="126">
        <v>2.5535953267777387E-2</v>
      </c>
      <c r="F6" s="126">
        <v>2.6033440814652507E-2</v>
      </c>
      <c r="G6" s="126">
        <v>2.7048219878726312E-2</v>
      </c>
      <c r="H6" s="126">
        <v>2.766528953375429E-2</v>
      </c>
      <c r="J6" s="76"/>
      <c r="K6" s="76"/>
      <c r="L6" s="76"/>
      <c r="M6" s="76"/>
      <c r="N6" s="76"/>
    </row>
    <row r="7" spans="1:14" ht="14.25" customHeight="1" x14ac:dyDescent="0.2">
      <c r="A7" s="4" t="s">
        <v>11</v>
      </c>
      <c r="B7" s="5" t="s">
        <v>12</v>
      </c>
      <c r="C7" s="126">
        <v>2.6934097421203437E-2</v>
      </c>
      <c r="D7" s="126">
        <v>2.7588555858310628E-2</v>
      </c>
      <c r="E7" s="126">
        <v>2.8178463602817845E-2</v>
      </c>
      <c r="F7" s="126">
        <v>2.8830402970405154E-2</v>
      </c>
      <c r="G7" s="126">
        <v>2.94806300553427E-2</v>
      </c>
      <c r="H7" s="126">
        <v>3.0145522050181797E-2</v>
      </c>
      <c r="J7" s="76"/>
      <c r="K7" s="76"/>
      <c r="L7" s="76"/>
      <c r="M7" s="76"/>
      <c r="N7" s="76"/>
    </row>
    <row r="8" spans="1:14" ht="14.25" customHeight="1" x14ac:dyDescent="0.2">
      <c r="A8" s="4" t="s">
        <v>15</v>
      </c>
      <c r="B8" s="5" t="s">
        <v>16</v>
      </c>
      <c r="C8" s="126">
        <v>3.3987755963690101E-2</v>
      </c>
      <c r="D8" s="126">
        <v>3.2861896838602328E-2</v>
      </c>
      <c r="E8" s="126">
        <v>3.1862745098039214E-2</v>
      </c>
      <c r="F8" s="126">
        <v>3.2090890970699622E-2</v>
      </c>
      <c r="G8" s="126">
        <v>3.2954099646920358E-2</v>
      </c>
      <c r="H8" s="126">
        <v>3.4126365054602183E-2</v>
      </c>
      <c r="J8" s="76"/>
      <c r="K8" s="76"/>
      <c r="L8" s="76"/>
      <c r="M8" s="76"/>
      <c r="N8" s="76"/>
    </row>
    <row r="9" spans="1:14" ht="14.25" customHeight="1" x14ac:dyDescent="0.2">
      <c r="A9" s="4" t="s">
        <v>7</v>
      </c>
      <c r="B9" s="5" t="s">
        <v>8</v>
      </c>
      <c r="C9" s="126">
        <v>3.6043916688578363E-2</v>
      </c>
      <c r="D9" s="126">
        <v>3.712884955488064E-2</v>
      </c>
      <c r="E9" s="126">
        <v>3.7357729433799162E-2</v>
      </c>
      <c r="F9" s="126">
        <v>3.8639090377725928E-2</v>
      </c>
      <c r="G9" s="126">
        <v>3.8309342358850154E-2</v>
      </c>
      <c r="H9" s="126">
        <v>3.7488067944954184E-2</v>
      </c>
      <c r="J9" s="76"/>
      <c r="K9" s="76"/>
      <c r="L9" s="76"/>
      <c r="M9" s="76"/>
      <c r="N9" s="76"/>
    </row>
    <row r="10" spans="1:14" ht="14.25" customHeight="1" x14ac:dyDescent="0.2">
      <c r="A10" s="4" t="s">
        <v>13</v>
      </c>
      <c r="B10" s="5" t="s">
        <v>14</v>
      </c>
      <c r="C10" s="126">
        <v>3.7573741932929491E-2</v>
      </c>
      <c r="D10" s="126">
        <v>3.8037879388224102E-2</v>
      </c>
      <c r="E10" s="126">
        <v>3.8419059640265076E-2</v>
      </c>
      <c r="F10" s="126">
        <v>3.9464439066281519E-2</v>
      </c>
      <c r="G10" s="126">
        <v>3.9830927992079511E-2</v>
      </c>
      <c r="H10" s="126">
        <v>4.0671686366582513E-2</v>
      </c>
      <c r="J10" s="76"/>
      <c r="K10" s="76"/>
      <c r="L10" s="76"/>
      <c r="M10" s="76"/>
      <c r="N10" s="76"/>
    </row>
    <row r="11" spans="1:14" ht="14.25" customHeight="1" x14ac:dyDescent="0.2">
      <c r="A11" s="4" t="s">
        <v>9</v>
      </c>
      <c r="B11" s="5" t="s">
        <v>10</v>
      </c>
      <c r="C11" s="126">
        <v>4.9561658866609716E-2</v>
      </c>
      <c r="D11" s="126">
        <v>4.7779394642152993E-2</v>
      </c>
      <c r="E11" s="126">
        <v>4.9436182639811033E-2</v>
      </c>
      <c r="F11" s="126">
        <v>4.9356532542942831E-2</v>
      </c>
      <c r="G11" s="126">
        <v>5.1041262629638949E-2</v>
      </c>
      <c r="H11" s="124">
        <v>5.1169890332955666E-2</v>
      </c>
      <c r="J11" s="76"/>
      <c r="K11" s="76"/>
      <c r="L11" s="76"/>
      <c r="M11" s="76"/>
      <c r="N11" s="76"/>
    </row>
    <row r="12" spans="1:14" ht="14.25" customHeight="1" x14ac:dyDescent="0.2">
      <c r="A12" s="7" t="s">
        <v>17</v>
      </c>
      <c r="B12" s="5" t="s">
        <v>18</v>
      </c>
      <c r="C12" s="124">
        <v>2.2535121734155488E-2</v>
      </c>
      <c r="D12" s="124">
        <v>2.2949279899812148E-2</v>
      </c>
      <c r="E12" s="124">
        <v>2.243520065591284E-2</v>
      </c>
      <c r="F12" s="124">
        <v>2.3683726631933803E-2</v>
      </c>
      <c r="G12" s="124">
        <v>2.5384516907770806E-2</v>
      </c>
    </row>
    <row r="13" spans="1:14" ht="14.25" customHeight="1" x14ac:dyDescent="0.2">
      <c r="B13" s="5" t="s">
        <v>19</v>
      </c>
      <c r="C13" s="76">
        <v>3.1863887283554514E-2</v>
      </c>
      <c r="D13" s="76">
        <v>3.2064237253907855E-2</v>
      </c>
      <c r="E13" s="76">
        <v>3.2270790208539735E-2</v>
      </c>
      <c r="F13" s="76">
        <v>3.301165283995295E-2</v>
      </c>
      <c r="G13" s="76">
        <v>3.3524643986383815E-2</v>
      </c>
      <c r="H13" s="76">
        <v>3.4019386190014989E-2</v>
      </c>
    </row>
    <row r="14" spans="1:14" ht="14.25" customHeight="1" x14ac:dyDescent="0.2">
      <c r="B14" s="5" t="s">
        <v>20</v>
      </c>
      <c r="C14" s="76">
        <v>2.0755332160393256E-2</v>
      </c>
      <c r="D14" s="76">
        <v>2.0870624598637994E-2</v>
      </c>
      <c r="E14" s="76">
        <v>2.0674668917512833E-2</v>
      </c>
      <c r="F14" s="76">
        <v>2.1025907950512596E-2</v>
      </c>
      <c r="G14" s="76">
        <v>2.1680134070387418E-2</v>
      </c>
      <c r="H14" s="76">
        <v>2.0148843380588713E-2</v>
      </c>
    </row>
    <row r="15" spans="1:14" ht="14.25" customHeight="1" x14ac:dyDescent="0.2"/>
    <row r="16" spans="1:14" ht="14.25" customHeight="1" x14ac:dyDescent="0.2">
      <c r="J16" s="76"/>
      <c r="K16" s="76"/>
      <c r="L16" s="76"/>
      <c r="M16" s="76"/>
      <c r="N16" s="76"/>
    </row>
    <row r="17" spans="1:14" ht="14.25" customHeight="1" x14ac:dyDescent="0.2">
      <c r="J17" s="76"/>
      <c r="K17" s="76"/>
      <c r="L17" s="76"/>
      <c r="M17" s="76"/>
      <c r="N17" s="76"/>
    </row>
    <row r="18" spans="1:14" ht="14.25" customHeight="1" x14ac:dyDescent="0.2">
      <c r="J18" s="76"/>
      <c r="K18" s="76"/>
      <c r="L18" s="76"/>
      <c r="M18" s="76"/>
      <c r="N18" s="76"/>
    </row>
    <row r="19" spans="1:14" ht="14.25" customHeight="1" x14ac:dyDescent="0.2">
      <c r="J19" s="76"/>
      <c r="K19" s="76"/>
      <c r="L19" s="76"/>
      <c r="M19" s="76"/>
      <c r="N19" s="76"/>
    </row>
    <row r="20" spans="1:14" ht="14.25" customHeight="1" x14ac:dyDescent="0.2">
      <c r="J20" s="76"/>
      <c r="K20" s="76"/>
      <c r="L20" s="76"/>
      <c r="M20" s="76"/>
      <c r="N20" s="76"/>
    </row>
    <row r="21" spans="1:14" ht="14.25" customHeight="1" x14ac:dyDescent="0.2">
      <c r="J21" s="76"/>
      <c r="K21" s="76"/>
      <c r="L21" s="76"/>
      <c r="M21" s="76"/>
      <c r="N21" s="76"/>
    </row>
    <row r="22" spans="1:14" ht="14.25" customHeight="1" x14ac:dyDescent="0.2">
      <c r="J22" s="76"/>
      <c r="K22" s="76"/>
      <c r="L22" s="76"/>
      <c r="M22" s="76"/>
      <c r="N22" s="76"/>
    </row>
    <row r="23" spans="1:14" ht="14.25" customHeight="1" x14ac:dyDescent="0.2">
      <c r="J23" s="76"/>
      <c r="K23" s="76"/>
      <c r="L23" s="76"/>
      <c r="M23" s="76"/>
      <c r="N23" s="76"/>
    </row>
    <row r="24" spans="1:14" ht="14.25" customHeight="1" x14ac:dyDescent="0.2">
      <c r="J24" s="76"/>
      <c r="K24" s="76"/>
      <c r="L24" s="76"/>
      <c r="M24" s="76"/>
      <c r="N24" s="76"/>
    </row>
    <row r="25" spans="1:14" ht="14.25" customHeight="1" x14ac:dyDescent="0.2">
      <c r="A25" s="127"/>
      <c r="C25" s="18"/>
      <c r="D25" s="18"/>
      <c r="E25" s="18"/>
      <c r="F25" s="18"/>
      <c r="G25" s="18"/>
      <c r="H25" s="18"/>
      <c r="J25" s="76"/>
      <c r="K25" s="76"/>
      <c r="L25" s="76"/>
      <c r="M25" s="76"/>
      <c r="N25" s="76"/>
    </row>
    <row r="26" spans="1:14" ht="14.25" customHeight="1" x14ac:dyDescent="0.2">
      <c r="A26" s="127"/>
      <c r="C26" s="18"/>
      <c r="D26" s="18"/>
      <c r="E26" s="18"/>
      <c r="F26" s="18"/>
      <c r="G26" s="18"/>
      <c r="H26" s="18"/>
      <c r="J26" s="76"/>
      <c r="K26" s="76"/>
      <c r="L26" s="76"/>
      <c r="M26" s="76"/>
      <c r="N26" s="76"/>
    </row>
    <row r="27" spans="1:14" ht="14.25" customHeight="1" x14ac:dyDescent="0.2"/>
    <row r="28" spans="1:14" ht="14.25" customHeight="1" x14ac:dyDescent="0.2"/>
    <row r="29" spans="1:14" ht="14.25" customHeight="1" x14ac:dyDescent="0.2"/>
    <row r="30" spans="1:14" ht="14.25" customHeight="1" x14ac:dyDescent="0.2"/>
    <row r="31" spans="1:14" ht="14.25" customHeight="1" x14ac:dyDescent="0.2"/>
    <row r="32" spans="1:14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autoFilter ref="A3:H11">
    <sortState ref="A3:H11">
      <sortCondition ref="G3:G11"/>
    </sortState>
  </autoFilter>
  <pageMargins left="0.7" right="0.7" top="0.75" bottom="0.75" header="0" footer="0"/>
  <pageSetup orientation="landscape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I1000"/>
  <sheetViews>
    <sheetView workbookViewId="0"/>
  </sheetViews>
  <sheetFormatPr defaultColWidth="12.625" defaultRowHeight="15" customHeight="1" x14ac:dyDescent="0.2"/>
  <cols>
    <col min="1" max="26" width="8.625" customWidth="1"/>
  </cols>
  <sheetData>
    <row r="1" spans="1:9" ht="14.25" customHeight="1" x14ac:dyDescent="0.2">
      <c r="A1" s="20" t="s">
        <v>188</v>
      </c>
      <c r="I1" s="2" t="s">
        <v>21</v>
      </c>
    </row>
    <row r="2" spans="1:9" ht="14.25" customHeight="1" x14ac:dyDescent="0.2"/>
    <row r="3" spans="1:9" ht="14.25" customHeight="1" x14ac:dyDescent="0.25">
      <c r="A3" s="16" t="s">
        <v>24</v>
      </c>
      <c r="B3" s="16"/>
      <c r="C3" s="16">
        <v>2014</v>
      </c>
      <c r="D3" s="16">
        <v>2015</v>
      </c>
      <c r="E3" s="16">
        <v>2016</v>
      </c>
      <c r="F3" s="16">
        <v>2017</v>
      </c>
      <c r="G3" s="16">
        <v>2018</v>
      </c>
      <c r="H3" s="16">
        <v>2019</v>
      </c>
      <c r="I3" s="16">
        <v>2020</v>
      </c>
    </row>
    <row r="4" spans="1:9" ht="14.25" customHeight="1" x14ac:dyDescent="0.2">
      <c r="A4" s="4" t="s">
        <v>3</v>
      </c>
      <c r="B4" s="5" t="s">
        <v>4</v>
      </c>
      <c r="C4" s="18">
        <v>3.2</v>
      </c>
      <c r="D4" s="18">
        <v>3.2</v>
      </c>
      <c r="E4" s="18">
        <v>3.3</v>
      </c>
      <c r="F4" s="18">
        <v>3.4</v>
      </c>
      <c r="G4" s="18">
        <v>3.6</v>
      </c>
      <c r="H4" s="18">
        <v>3.5</v>
      </c>
      <c r="I4" s="18">
        <v>3.6</v>
      </c>
    </row>
    <row r="5" spans="1:9" ht="14.25" customHeight="1" x14ac:dyDescent="0.2">
      <c r="A5" s="4" t="s">
        <v>1</v>
      </c>
      <c r="B5" s="5" t="s">
        <v>2</v>
      </c>
      <c r="C5" s="18">
        <v>3.1</v>
      </c>
      <c r="D5" s="18">
        <v>3</v>
      </c>
      <c r="E5" s="18">
        <v>3.1</v>
      </c>
      <c r="F5" s="18">
        <v>2.9</v>
      </c>
      <c r="G5" s="18">
        <v>3.1</v>
      </c>
      <c r="H5" s="18">
        <v>3.6</v>
      </c>
      <c r="I5" s="18">
        <v>4</v>
      </c>
    </row>
    <row r="6" spans="1:9" ht="14.25" customHeight="1" x14ac:dyDescent="0.2">
      <c r="A6" s="4" t="s">
        <v>5</v>
      </c>
      <c r="B6" s="5" t="s">
        <v>6</v>
      </c>
      <c r="C6" s="18">
        <v>3.6</v>
      </c>
      <c r="D6" s="18">
        <v>4</v>
      </c>
      <c r="E6" s="18">
        <v>4.2</v>
      </c>
      <c r="F6" s="18">
        <v>4.4000000000000004</v>
      </c>
      <c r="G6" s="18">
        <v>4.5</v>
      </c>
      <c r="H6" s="18">
        <v>4.3</v>
      </c>
      <c r="I6" s="18">
        <v>4.5</v>
      </c>
    </row>
    <row r="7" spans="1:9" ht="14.25" customHeight="1" x14ac:dyDescent="0.2">
      <c r="A7" s="4" t="s">
        <v>9</v>
      </c>
      <c r="B7" s="5" t="s">
        <v>10</v>
      </c>
      <c r="C7" s="6">
        <v>5.7480873931122662</v>
      </c>
      <c r="D7" s="6">
        <v>5.609219016874567</v>
      </c>
      <c r="E7" s="6">
        <v>5.4695373728553545</v>
      </c>
      <c r="F7" s="6">
        <v>5.3437616440250544</v>
      </c>
      <c r="G7" s="6">
        <v>5.2338665380306093</v>
      </c>
      <c r="H7" s="6">
        <v>5.1523214923737646</v>
      </c>
      <c r="I7" s="6">
        <v>5.2227479858199564</v>
      </c>
    </row>
    <row r="8" spans="1:9" ht="14.25" customHeight="1" x14ac:dyDescent="0.2">
      <c r="A8" s="4" t="s">
        <v>7</v>
      </c>
      <c r="B8" s="5" t="s">
        <v>8</v>
      </c>
      <c r="C8" s="18">
        <v>4.8</v>
      </c>
      <c r="D8" s="18">
        <v>4.5999999999999996</v>
      </c>
      <c r="E8" s="18">
        <v>4.9000000000000004</v>
      </c>
      <c r="F8" s="18">
        <v>5</v>
      </c>
      <c r="G8" s="18">
        <v>4.8</v>
      </c>
      <c r="H8" s="18">
        <v>4.9000000000000004</v>
      </c>
      <c r="I8" s="18">
        <v>5.7</v>
      </c>
    </row>
    <row r="9" spans="1:9" ht="14.25" customHeight="1" x14ac:dyDescent="0.2">
      <c r="A9" s="4" t="s">
        <v>11</v>
      </c>
      <c r="B9" s="5" t="s">
        <v>12</v>
      </c>
      <c r="C9" s="18">
        <v>4.8</v>
      </c>
      <c r="D9" s="18">
        <v>5</v>
      </c>
      <c r="E9" s="18">
        <v>5.0999999999999996</v>
      </c>
      <c r="F9" s="18">
        <v>5.0999999999999996</v>
      </c>
      <c r="G9" s="18">
        <v>5.3</v>
      </c>
      <c r="H9" s="18">
        <v>5.6</v>
      </c>
      <c r="I9" s="18">
        <v>5.9</v>
      </c>
    </row>
    <row r="10" spans="1:9" ht="14.25" customHeight="1" x14ac:dyDescent="0.2">
      <c r="A10" s="4" t="s">
        <v>15</v>
      </c>
      <c r="B10" s="5" t="s">
        <v>16</v>
      </c>
      <c r="C10" s="18">
        <v>5.8</v>
      </c>
      <c r="D10" s="18">
        <v>6.1</v>
      </c>
      <c r="E10" s="18">
        <v>6.3</v>
      </c>
      <c r="F10" s="18">
        <v>6.6</v>
      </c>
      <c r="G10" s="18">
        <v>6.8</v>
      </c>
      <c r="H10" s="18">
        <v>7</v>
      </c>
      <c r="I10" s="18">
        <v>7.5</v>
      </c>
    </row>
    <row r="11" spans="1:9" ht="14.25" customHeight="1" x14ac:dyDescent="0.2">
      <c r="A11" s="4" t="s">
        <v>13</v>
      </c>
      <c r="B11" s="5" t="s">
        <v>14</v>
      </c>
      <c r="C11" s="18">
        <v>6.3</v>
      </c>
      <c r="D11" s="18">
        <v>6.4</v>
      </c>
      <c r="E11" s="18">
        <v>6.6</v>
      </c>
      <c r="F11" s="18">
        <v>6.7</v>
      </c>
      <c r="G11" s="18">
        <v>6.7</v>
      </c>
      <c r="H11" s="18">
        <v>6.8</v>
      </c>
      <c r="I11" s="18">
        <v>7.6</v>
      </c>
    </row>
    <row r="12" spans="1:9" ht="14.25" customHeight="1" x14ac:dyDescent="0.2">
      <c r="A12" s="7" t="s">
        <v>17</v>
      </c>
      <c r="B12" s="5" t="s">
        <v>18</v>
      </c>
      <c r="C12" s="18">
        <v>2.6</v>
      </c>
      <c r="D12" s="18">
        <v>2.6</v>
      </c>
      <c r="E12" s="18">
        <v>2.7</v>
      </c>
      <c r="F12" s="18">
        <v>2.8</v>
      </c>
      <c r="G12" s="18">
        <v>3</v>
      </c>
      <c r="H12" s="18">
        <v>3.1</v>
      </c>
      <c r="I12" s="18">
        <v>3.4</v>
      </c>
    </row>
    <row r="13" spans="1:9" ht="14.25" customHeight="1" x14ac:dyDescent="0.2">
      <c r="B13" s="5" t="s">
        <v>19</v>
      </c>
      <c r="C13" s="6">
        <v>5.0600000000000005</v>
      </c>
      <c r="D13" s="6">
        <v>5.2200000000000006</v>
      </c>
      <c r="E13" s="6">
        <v>5.42</v>
      </c>
      <c r="F13" s="6">
        <v>5.5600000000000005</v>
      </c>
      <c r="G13" s="6">
        <v>5.62</v>
      </c>
      <c r="H13" s="6">
        <v>5.72</v>
      </c>
      <c r="I13" s="6">
        <v>6.24</v>
      </c>
    </row>
    <row r="14" spans="1:9" ht="14.25" customHeight="1" x14ac:dyDescent="0.2">
      <c r="B14" s="5" t="s">
        <v>20</v>
      </c>
      <c r="C14" s="6">
        <v>2.9666666666666668</v>
      </c>
      <c r="D14" s="6">
        <v>2.9333333333333336</v>
      </c>
      <c r="E14" s="6">
        <v>3.0333333333333337</v>
      </c>
      <c r="F14" s="6">
        <v>3.0333333333333332</v>
      </c>
      <c r="G14" s="6">
        <v>3.2333333333333329</v>
      </c>
      <c r="H14" s="6">
        <v>3.4</v>
      </c>
      <c r="I14" s="6">
        <v>3.6666666666666665</v>
      </c>
    </row>
    <row r="15" spans="1:9" ht="14.25" customHeight="1" x14ac:dyDescent="0.2"/>
    <row r="16" spans="1:9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autoFilter ref="A3:I11">
    <sortState ref="A3:I11">
      <sortCondition ref="I3:I11"/>
    </sortState>
  </autoFilter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outlinePr summaryBelow="0" summaryRight="0"/>
  </sheetPr>
  <dimension ref="A1:T13"/>
  <sheetViews>
    <sheetView rightToLeft="1" workbookViewId="0">
      <pane xSplit="2" topLeftCell="C1" activePane="topRight" state="frozen"/>
      <selection pane="topRight" activeCell="C1" sqref="C1"/>
    </sheetView>
  </sheetViews>
  <sheetFormatPr defaultColWidth="12.625" defaultRowHeight="15" customHeight="1" x14ac:dyDescent="0.2"/>
  <cols>
    <col min="4" max="4" width="14.875" customWidth="1"/>
    <col min="5" max="5" width="7" customWidth="1"/>
    <col min="8" max="8" width="12.5" customWidth="1"/>
    <col min="9" max="9" width="16.5" customWidth="1"/>
  </cols>
  <sheetData>
    <row r="1" spans="1:20" ht="74.25" customHeight="1" x14ac:dyDescent="0.25">
      <c r="A1" s="9"/>
      <c r="B1" s="9"/>
      <c r="C1" s="147" t="s">
        <v>227</v>
      </c>
      <c r="D1" s="25" t="s">
        <v>30</v>
      </c>
      <c r="E1" s="26" t="s">
        <v>30</v>
      </c>
      <c r="F1" s="22" t="s">
        <v>31</v>
      </c>
      <c r="G1" s="22" t="s">
        <v>31</v>
      </c>
      <c r="H1" s="22" t="s">
        <v>31</v>
      </c>
      <c r="I1" s="27" t="s">
        <v>228</v>
      </c>
      <c r="J1" s="22" t="s">
        <v>31</v>
      </c>
      <c r="K1" s="22" t="s">
        <v>31</v>
      </c>
      <c r="L1" s="22" t="s">
        <v>31</v>
      </c>
      <c r="M1" s="26" t="s">
        <v>32</v>
      </c>
      <c r="N1" s="26" t="s">
        <v>32</v>
      </c>
      <c r="O1" s="26" t="s">
        <v>32</v>
      </c>
      <c r="P1" s="15" t="s">
        <v>221</v>
      </c>
      <c r="Q1" s="26" t="s">
        <v>32</v>
      </c>
      <c r="R1" s="26" t="s">
        <v>32</v>
      </c>
      <c r="S1" s="26" t="s">
        <v>32</v>
      </c>
      <c r="T1" s="9"/>
    </row>
    <row r="2" spans="1:20" x14ac:dyDescent="0.25">
      <c r="A2" s="3" t="s">
        <v>0</v>
      </c>
      <c r="B2" s="155" t="s">
        <v>131</v>
      </c>
      <c r="C2" s="3">
        <v>2020</v>
      </c>
      <c r="D2" s="3">
        <v>2016</v>
      </c>
      <c r="E2" s="3">
        <v>2018</v>
      </c>
      <c r="F2" s="3">
        <v>2014</v>
      </c>
      <c r="G2" s="3">
        <v>2015</v>
      </c>
      <c r="H2" s="3">
        <v>2016</v>
      </c>
      <c r="I2" s="3">
        <v>2017</v>
      </c>
      <c r="J2" s="3">
        <v>2018</v>
      </c>
      <c r="K2" s="3">
        <v>2019</v>
      </c>
      <c r="L2" s="3">
        <v>2020</v>
      </c>
      <c r="M2" s="3">
        <v>2014</v>
      </c>
      <c r="N2" s="3">
        <v>2015</v>
      </c>
      <c r="O2" s="3">
        <v>2016</v>
      </c>
      <c r="P2" s="3">
        <v>2017</v>
      </c>
      <c r="Q2" s="3">
        <v>2018</v>
      </c>
      <c r="R2" s="3">
        <v>2019</v>
      </c>
      <c r="S2" s="3">
        <v>2020</v>
      </c>
    </row>
    <row r="3" spans="1:20" ht="14.25" x14ac:dyDescent="0.2">
      <c r="A3" s="28" t="s">
        <v>3</v>
      </c>
      <c r="B3" s="5" t="s">
        <v>4</v>
      </c>
      <c r="C3" s="6">
        <v>39.452399999999997</v>
      </c>
      <c r="D3" s="20">
        <v>54</v>
      </c>
      <c r="E3" s="20">
        <v>67</v>
      </c>
      <c r="F3" s="19">
        <v>22.288900000000002</v>
      </c>
      <c r="G3" s="19">
        <v>26.388000000000002</v>
      </c>
      <c r="H3" s="19">
        <v>28.9785</v>
      </c>
      <c r="I3" s="19">
        <v>32.172800000000002</v>
      </c>
      <c r="J3" s="19">
        <v>35.6477</v>
      </c>
      <c r="K3" s="19">
        <v>38.281399999999998</v>
      </c>
      <c r="L3" s="19">
        <v>43.934800000000003</v>
      </c>
      <c r="M3" s="19">
        <v>61.959099999999999</v>
      </c>
      <c r="N3" s="19">
        <v>65.571600000000004</v>
      </c>
      <c r="O3" s="19">
        <v>68.880200000000002</v>
      </c>
      <c r="P3" s="19">
        <v>70.970200000000006</v>
      </c>
      <c r="Q3" s="19">
        <v>74.150599999999997</v>
      </c>
      <c r="R3" s="19">
        <v>75.567499999999995</v>
      </c>
      <c r="S3" s="19">
        <v>77.9465</v>
      </c>
    </row>
    <row r="4" spans="1:20" ht="14.25" x14ac:dyDescent="0.2">
      <c r="A4" s="28" t="s">
        <v>1</v>
      </c>
      <c r="B4" s="5" t="s">
        <v>2</v>
      </c>
      <c r="C4" s="6">
        <v>47.063899999999997</v>
      </c>
      <c r="D4" s="20">
        <v>55</v>
      </c>
      <c r="E4" s="20">
        <v>67</v>
      </c>
      <c r="F4" s="19">
        <v>26.294699999999999</v>
      </c>
      <c r="G4" s="19">
        <v>30.993400000000001</v>
      </c>
      <c r="H4" s="19">
        <v>31.001899999999999</v>
      </c>
      <c r="I4" s="19">
        <v>34.077100000000002</v>
      </c>
      <c r="J4" s="19">
        <v>36.650500000000001</v>
      </c>
      <c r="K4" s="19">
        <v>38.7209</v>
      </c>
      <c r="L4" s="19">
        <v>44.5017</v>
      </c>
      <c r="M4" s="19">
        <v>64.592399999999998</v>
      </c>
      <c r="N4" s="19">
        <v>68.632900000000006</v>
      </c>
      <c r="O4" s="19">
        <v>70.423599999999993</v>
      </c>
      <c r="P4" s="19">
        <v>73.791200000000003</v>
      </c>
      <c r="Q4" s="19">
        <v>74.661000000000001</v>
      </c>
      <c r="R4" s="19">
        <v>75.346400000000003</v>
      </c>
      <c r="S4" s="19">
        <v>78.261399999999995</v>
      </c>
    </row>
    <row r="5" spans="1:20" ht="14.25" x14ac:dyDescent="0.2">
      <c r="A5" s="28" t="s">
        <v>9</v>
      </c>
      <c r="B5" s="5" t="s">
        <v>10</v>
      </c>
      <c r="C5" s="6">
        <v>63.948476945693564</v>
      </c>
      <c r="D5" s="20">
        <v>74</v>
      </c>
      <c r="E5" s="20">
        <v>79</v>
      </c>
      <c r="F5" s="19"/>
      <c r="G5" s="19">
        <v>40</v>
      </c>
      <c r="H5" s="19">
        <v>41.6</v>
      </c>
      <c r="I5" s="19">
        <v>42.4</v>
      </c>
      <c r="J5" s="19">
        <v>46.6</v>
      </c>
      <c r="K5" s="19">
        <v>50.7</v>
      </c>
      <c r="L5" s="19">
        <v>47.528503838713554</v>
      </c>
      <c r="M5" s="29">
        <v>78.5</v>
      </c>
      <c r="N5" s="19">
        <v>80.599999999999994</v>
      </c>
      <c r="O5" s="19">
        <v>82.8</v>
      </c>
      <c r="P5" s="19">
        <v>84.5</v>
      </c>
      <c r="Q5" s="19">
        <v>86.7</v>
      </c>
      <c r="R5" s="19">
        <v>89.5</v>
      </c>
      <c r="S5" s="19">
        <v>90.1</v>
      </c>
    </row>
    <row r="6" spans="1:20" ht="14.25" x14ac:dyDescent="0.2">
      <c r="A6" s="28" t="s">
        <v>5</v>
      </c>
      <c r="B6" s="5" t="s">
        <v>6</v>
      </c>
      <c r="C6" s="6">
        <v>65.788600000000002</v>
      </c>
      <c r="D6" s="20">
        <v>69</v>
      </c>
      <c r="E6" s="20">
        <v>78</v>
      </c>
      <c r="F6" s="19">
        <v>53.325499999999998</v>
      </c>
      <c r="G6" s="19">
        <v>57.701900000000002</v>
      </c>
      <c r="H6" s="19">
        <v>57.588000000000001</v>
      </c>
      <c r="I6" s="19">
        <v>61.564700000000002</v>
      </c>
      <c r="J6" s="19">
        <v>60.301600000000001</v>
      </c>
      <c r="K6" s="19">
        <v>62.405299999999997</v>
      </c>
      <c r="L6" s="19">
        <v>66.295699999999997</v>
      </c>
      <c r="M6" s="19">
        <v>81.005099999999999</v>
      </c>
      <c r="N6" s="19">
        <v>83.926299999999998</v>
      </c>
      <c r="O6" s="19">
        <v>84.323700000000002</v>
      </c>
      <c r="P6" s="19">
        <v>87.935599999999994</v>
      </c>
      <c r="Q6" s="19">
        <v>87.479100000000003</v>
      </c>
      <c r="R6" s="19">
        <v>87.752200000000002</v>
      </c>
      <c r="S6" s="19">
        <v>87.529399999999995</v>
      </c>
    </row>
    <row r="7" spans="1:20" ht="14.25" x14ac:dyDescent="0.2">
      <c r="A7" s="28" t="s">
        <v>7</v>
      </c>
      <c r="B7" s="5" t="s">
        <v>8</v>
      </c>
      <c r="C7" s="6">
        <v>68.987099999999998</v>
      </c>
      <c r="D7" s="20">
        <v>69</v>
      </c>
      <c r="E7" s="20">
        <v>70</v>
      </c>
      <c r="F7" s="19">
        <v>50.4681</v>
      </c>
      <c r="G7" s="19">
        <v>51.427199999999999</v>
      </c>
      <c r="H7" s="19">
        <v>59.216900000000003</v>
      </c>
      <c r="I7" s="19">
        <v>53.085299999999997</v>
      </c>
      <c r="J7" s="19">
        <v>58.947499999999998</v>
      </c>
      <c r="K7" s="19">
        <v>66.588700000000003</v>
      </c>
      <c r="L7" s="19">
        <v>74.376300000000001</v>
      </c>
      <c r="M7" s="19">
        <v>79.687899999999999</v>
      </c>
      <c r="N7" s="19">
        <v>80.122399999999999</v>
      </c>
      <c r="O7" s="19">
        <v>82.169700000000006</v>
      </c>
      <c r="P7" s="19">
        <v>81.239500000000007</v>
      </c>
      <c r="Q7" s="19">
        <v>82.210599999999999</v>
      </c>
      <c r="R7" s="19">
        <v>90.343599999999995</v>
      </c>
      <c r="S7" s="19">
        <v>91.014300000000006</v>
      </c>
    </row>
    <row r="8" spans="1:20" ht="14.25" x14ac:dyDescent="0.2">
      <c r="A8" s="28" t="s">
        <v>15</v>
      </c>
      <c r="B8" s="5" t="s">
        <v>16</v>
      </c>
      <c r="C8" s="6">
        <v>84.690200000000004</v>
      </c>
      <c r="D8" s="20">
        <v>79</v>
      </c>
      <c r="E8" s="20">
        <v>86</v>
      </c>
      <c r="F8" s="19">
        <v>74.827299999999994</v>
      </c>
      <c r="G8" s="19">
        <v>71.1297</v>
      </c>
      <c r="H8" s="19">
        <v>75.545299999999997</v>
      </c>
      <c r="I8" s="19">
        <v>80.881100000000004</v>
      </c>
      <c r="J8" s="19">
        <v>77.645799999999994</v>
      </c>
      <c r="K8" s="19">
        <v>82.215100000000007</v>
      </c>
      <c r="L8" s="19">
        <v>84.154499999999999</v>
      </c>
      <c r="M8" s="19">
        <v>92.523600000000002</v>
      </c>
      <c r="N8" s="19">
        <v>90.610200000000006</v>
      </c>
      <c r="O8" s="19">
        <v>93.305700000000002</v>
      </c>
      <c r="P8" s="19">
        <v>96.190299999999993</v>
      </c>
      <c r="Q8" s="19">
        <v>92.078900000000004</v>
      </c>
      <c r="R8" s="19">
        <v>97.551500000000004</v>
      </c>
      <c r="S8" s="19">
        <v>97.080200000000005</v>
      </c>
    </row>
    <row r="9" spans="1:20" ht="14.25" x14ac:dyDescent="0.2">
      <c r="A9" s="28" t="s">
        <v>11</v>
      </c>
      <c r="B9" s="5" t="s">
        <v>12</v>
      </c>
      <c r="C9" s="6">
        <v>89.410799999999995</v>
      </c>
      <c r="D9" s="20">
        <v>82</v>
      </c>
      <c r="E9" s="20">
        <v>85</v>
      </c>
      <c r="F9" s="19">
        <v>70.803600000000003</v>
      </c>
      <c r="G9" s="19">
        <v>71.1678</v>
      </c>
      <c r="H9" s="19">
        <v>73.8904</v>
      </c>
      <c r="I9" s="19">
        <v>78.903199999999998</v>
      </c>
      <c r="J9" s="19">
        <v>79.9255</v>
      </c>
      <c r="K9" s="19">
        <v>81.350200000000001</v>
      </c>
      <c r="L9" s="19">
        <v>86.598600000000005</v>
      </c>
      <c r="M9" s="19">
        <v>93.169899999999998</v>
      </c>
      <c r="N9" s="19">
        <v>93.096500000000006</v>
      </c>
      <c r="O9" s="19">
        <v>93.277299999999997</v>
      </c>
      <c r="P9" s="19">
        <v>95.329800000000006</v>
      </c>
      <c r="Q9" s="19">
        <v>94.663300000000007</v>
      </c>
      <c r="R9" s="19">
        <v>96.047799999999995</v>
      </c>
      <c r="S9" s="19">
        <v>94.018799999999999</v>
      </c>
    </row>
    <row r="10" spans="1:20" ht="14.25" x14ac:dyDescent="0.2">
      <c r="A10" s="28" t="s">
        <v>13</v>
      </c>
      <c r="B10" s="5" t="s">
        <v>14</v>
      </c>
      <c r="C10" s="6">
        <v>92.180099999999996</v>
      </c>
      <c r="D10" s="20">
        <v>76</v>
      </c>
      <c r="E10" s="20">
        <v>82</v>
      </c>
      <c r="F10" s="19">
        <v>68.377300000000005</v>
      </c>
      <c r="G10" s="19">
        <v>69.294499999999999</v>
      </c>
      <c r="H10" s="19">
        <v>67.442499999999995</v>
      </c>
      <c r="I10" s="19">
        <v>70.822299999999998</v>
      </c>
      <c r="J10" s="19">
        <v>69.895399999999995</v>
      </c>
      <c r="K10" s="19">
        <v>73.1387</v>
      </c>
      <c r="L10" s="19">
        <v>75.830500000000001</v>
      </c>
      <c r="M10" s="19">
        <v>92.383799999999994</v>
      </c>
      <c r="N10" s="19">
        <v>92.277900000000002</v>
      </c>
      <c r="O10" s="19">
        <v>93.916799999999995</v>
      </c>
      <c r="P10" s="19">
        <v>93.679100000000005</v>
      </c>
      <c r="Q10" s="19">
        <v>94.398099999999999</v>
      </c>
      <c r="R10" s="19">
        <v>95.291200000000003</v>
      </c>
      <c r="S10" s="19">
        <v>96.9953</v>
      </c>
    </row>
    <row r="11" spans="1:20" ht="14.25" x14ac:dyDescent="0.2">
      <c r="A11" s="30" t="s">
        <v>17</v>
      </c>
      <c r="B11" s="5" t="s">
        <v>18</v>
      </c>
      <c r="C11" s="6">
        <v>49.485100000000003</v>
      </c>
      <c r="D11" s="20">
        <v>44</v>
      </c>
      <c r="E11" s="20">
        <v>60</v>
      </c>
      <c r="F11" s="19">
        <v>34.185099999999998</v>
      </c>
      <c r="G11" s="19">
        <v>36.902799999999999</v>
      </c>
      <c r="H11" s="19">
        <v>41.905500000000004</v>
      </c>
      <c r="I11" s="19">
        <v>44.980699999999999</v>
      </c>
      <c r="J11" s="19">
        <v>47.7804</v>
      </c>
      <c r="K11" s="19">
        <v>53.945599999999999</v>
      </c>
      <c r="L11" s="19">
        <v>60.9298</v>
      </c>
      <c r="M11" s="19">
        <v>66.598699999999994</v>
      </c>
      <c r="N11" s="19">
        <v>67.997</v>
      </c>
      <c r="O11" s="19">
        <v>73.300700000000006</v>
      </c>
      <c r="P11" s="19">
        <v>75.985399999999998</v>
      </c>
      <c r="Q11" s="19">
        <v>77.541700000000006</v>
      </c>
      <c r="R11" s="19">
        <v>80.435900000000004</v>
      </c>
      <c r="S11" s="19">
        <v>83.184899999999999</v>
      </c>
    </row>
    <row r="12" spans="1:20" ht="14.25" x14ac:dyDescent="0.2">
      <c r="B12" s="5" t="s">
        <v>19</v>
      </c>
      <c r="C12" s="6">
        <v>80.211359999999999</v>
      </c>
      <c r="D12" s="19">
        <v>75</v>
      </c>
      <c r="E12" s="19">
        <v>80.2</v>
      </c>
      <c r="F12" s="19">
        <v>63.560360000000003</v>
      </c>
      <c r="G12" s="19">
        <v>64.14421999999999</v>
      </c>
      <c r="H12" s="19">
        <v>66.736619999999988</v>
      </c>
      <c r="I12" s="19">
        <v>69.051320000000004</v>
      </c>
      <c r="J12" s="19">
        <v>69.343159999999997</v>
      </c>
      <c r="K12" s="19">
        <v>73.139600000000002</v>
      </c>
      <c r="L12" s="19">
        <v>77.451119999999989</v>
      </c>
      <c r="M12" s="19">
        <v>87.754059999999996</v>
      </c>
      <c r="N12" s="19">
        <v>88.006659999999997</v>
      </c>
      <c r="O12" s="19">
        <v>89.39864</v>
      </c>
      <c r="P12" s="19">
        <v>90.874859999999998</v>
      </c>
      <c r="Q12" s="19">
        <v>90.166000000000011</v>
      </c>
      <c r="R12" s="19">
        <v>93.397260000000003</v>
      </c>
      <c r="S12" s="19">
        <v>93.32759999999999</v>
      </c>
    </row>
    <row r="13" spans="1:20" ht="14.25" x14ac:dyDescent="0.2">
      <c r="B13" s="5" t="s">
        <v>20</v>
      </c>
      <c r="C13" s="6">
        <v>45.333799999999997</v>
      </c>
      <c r="D13" s="19">
        <v>51</v>
      </c>
      <c r="E13" s="19">
        <v>64.666666666666671</v>
      </c>
      <c r="F13" s="19">
        <v>27.589566666666666</v>
      </c>
      <c r="G13" s="19">
        <v>31.428066666666666</v>
      </c>
      <c r="H13" s="19">
        <v>33.961966666666669</v>
      </c>
      <c r="I13" s="19">
        <v>37.076866666666668</v>
      </c>
      <c r="J13" s="19">
        <v>40.026200000000003</v>
      </c>
      <c r="K13" s="19">
        <v>43.649300000000004</v>
      </c>
      <c r="L13" s="19">
        <v>49.788766666666668</v>
      </c>
      <c r="M13" s="19">
        <v>64.383399999999995</v>
      </c>
      <c r="N13" s="19">
        <v>67.400500000000008</v>
      </c>
      <c r="O13" s="19">
        <v>70.868166666666667</v>
      </c>
      <c r="P13" s="19">
        <v>73.582266666666669</v>
      </c>
      <c r="Q13" s="19">
        <v>75.451099999999997</v>
      </c>
      <c r="R13" s="19">
        <v>77.116600000000005</v>
      </c>
      <c r="S13" s="19">
        <v>79.797600000000003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 summaryRight="0"/>
  </sheetPr>
  <dimension ref="A1:Y27"/>
  <sheetViews>
    <sheetView rightToLeft="1" workbookViewId="0">
      <pane xSplit="2" topLeftCell="C1" activePane="topRight" state="frozen"/>
      <selection pane="topRight"/>
    </sheetView>
  </sheetViews>
  <sheetFormatPr defaultColWidth="12.625" defaultRowHeight="15" customHeight="1" x14ac:dyDescent="0.2"/>
  <cols>
    <col min="2" max="2" width="16.75" customWidth="1"/>
    <col min="6" max="6" width="15.625" customWidth="1"/>
    <col min="10" max="10" width="7.375" customWidth="1"/>
    <col min="11" max="11" width="7.125" customWidth="1"/>
    <col min="12" max="12" width="16.625" customWidth="1"/>
    <col min="15" max="15" width="9.625" customWidth="1"/>
    <col min="16" max="16" width="8.625" customWidth="1"/>
    <col min="17" max="17" width="11.875" customWidth="1"/>
  </cols>
  <sheetData>
    <row r="1" spans="1:25" ht="60" customHeight="1" x14ac:dyDescent="0.25">
      <c r="A1" s="9"/>
      <c r="B1" s="9"/>
      <c r="C1" s="22" t="s">
        <v>33</v>
      </c>
      <c r="D1" s="22" t="s">
        <v>33</v>
      </c>
      <c r="E1" s="22" t="s">
        <v>33</v>
      </c>
      <c r="F1" s="23" t="s">
        <v>216</v>
      </c>
      <c r="G1" s="22" t="s">
        <v>33</v>
      </c>
      <c r="H1" s="22" t="s">
        <v>33</v>
      </c>
      <c r="I1" s="24" t="s">
        <v>33</v>
      </c>
      <c r="J1" s="32" t="s">
        <v>34</v>
      </c>
      <c r="K1" s="32" t="s">
        <v>34</v>
      </c>
      <c r="L1" s="33" t="s">
        <v>34</v>
      </c>
      <c r="M1" s="32" t="s">
        <v>34</v>
      </c>
      <c r="N1" s="34" t="s">
        <v>35</v>
      </c>
      <c r="O1" s="35" t="s">
        <v>35</v>
      </c>
      <c r="P1" s="35" t="s">
        <v>35</v>
      </c>
      <c r="Q1" s="36" t="s">
        <v>35</v>
      </c>
      <c r="R1" s="35" t="s">
        <v>35</v>
      </c>
      <c r="S1" s="35" t="s">
        <v>35</v>
      </c>
      <c r="T1" s="9"/>
      <c r="U1" s="9"/>
      <c r="V1" s="9"/>
      <c r="W1" s="9"/>
      <c r="X1" s="9"/>
      <c r="Y1" s="9"/>
    </row>
    <row r="2" spans="1:25" ht="21" customHeight="1" x14ac:dyDescent="0.25">
      <c r="A2" s="9"/>
      <c r="B2" s="9"/>
      <c r="C2" s="22"/>
      <c r="D2" s="22"/>
      <c r="E2" s="22"/>
      <c r="F2" s="23"/>
      <c r="G2" s="22"/>
      <c r="H2" s="22"/>
      <c r="I2" s="24"/>
      <c r="J2" s="32"/>
      <c r="K2" s="32"/>
      <c r="L2" s="33"/>
      <c r="M2" s="32"/>
      <c r="N2" s="163" t="s">
        <v>229</v>
      </c>
      <c r="O2" s="164"/>
      <c r="P2" s="164"/>
      <c r="Q2" s="165"/>
      <c r="R2" s="161" t="s">
        <v>37</v>
      </c>
      <c r="S2" s="162"/>
      <c r="T2" s="9"/>
      <c r="U2" s="9"/>
      <c r="V2" s="9"/>
      <c r="W2" s="9"/>
      <c r="X2" s="9"/>
      <c r="Y2" s="9"/>
    </row>
    <row r="3" spans="1:25" x14ac:dyDescent="0.25">
      <c r="A3" s="3" t="s">
        <v>0</v>
      </c>
      <c r="B3" s="155" t="s">
        <v>131</v>
      </c>
      <c r="C3" s="3">
        <v>2014</v>
      </c>
      <c r="D3" s="3">
        <v>2015</v>
      </c>
      <c r="E3" s="3">
        <v>2016</v>
      </c>
      <c r="F3" s="3">
        <v>2017</v>
      </c>
      <c r="G3" s="3">
        <v>2018</v>
      </c>
      <c r="H3" s="3">
        <v>2019</v>
      </c>
      <c r="I3" s="3">
        <v>2020</v>
      </c>
      <c r="J3" s="37">
        <v>2014</v>
      </c>
      <c r="K3" s="37">
        <v>2016</v>
      </c>
      <c r="L3" s="37">
        <v>2018</v>
      </c>
      <c r="M3" s="37">
        <v>2020</v>
      </c>
      <c r="N3" s="3">
        <v>2016</v>
      </c>
      <c r="O3" s="3">
        <v>2017</v>
      </c>
      <c r="P3" s="3">
        <v>2018</v>
      </c>
      <c r="Q3" s="3">
        <v>2019</v>
      </c>
      <c r="R3" s="3">
        <v>2019</v>
      </c>
      <c r="S3" s="38">
        <v>2020</v>
      </c>
    </row>
    <row r="4" spans="1:25" ht="14.25" x14ac:dyDescent="0.2">
      <c r="A4" s="39" t="s">
        <v>5</v>
      </c>
      <c r="B4" s="40" t="s">
        <v>6</v>
      </c>
      <c r="C4" s="6">
        <v>58.633000000000003</v>
      </c>
      <c r="D4" s="6">
        <v>56.748399999999997</v>
      </c>
      <c r="E4" s="6">
        <v>59.9848</v>
      </c>
      <c r="F4" s="6">
        <v>61.977899999999998</v>
      </c>
      <c r="G4" s="6">
        <v>66.122100000000003</v>
      </c>
      <c r="H4" s="6">
        <v>69.735500000000002</v>
      </c>
      <c r="I4" s="6">
        <v>72.037099999999995</v>
      </c>
      <c r="J4" s="129">
        <v>74.802999999999997</v>
      </c>
      <c r="K4" s="129">
        <v>91.304000000000002</v>
      </c>
      <c r="L4" s="129">
        <v>86.81</v>
      </c>
      <c r="M4" s="129">
        <v>94.710000000000008</v>
      </c>
      <c r="N4" s="20">
        <v>78.650000000000006</v>
      </c>
      <c r="O4" s="20">
        <v>78.69</v>
      </c>
      <c r="P4" s="20">
        <v>78.540000000000006</v>
      </c>
      <c r="Q4" s="20">
        <v>78.570000000000007</v>
      </c>
      <c r="R4" s="20">
        <v>78.7</v>
      </c>
      <c r="S4" s="20">
        <v>78.7</v>
      </c>
    </row>
    <row r="5" spans="1:25" ht="14.25" x14ac:dyDescent="0.2">
      <c r="A5" s="39" t="s">
        <v>13</v>
      </c>
      <c r="B5" s="40" t="s">
        <v>14</v>
      </c>
      <c r="C5" s="6">
        <v>80.184700000000007</v>
      </c>
      <c r="D5" s="6">
        <v>78.566900000000004</v>
      </c>
      <c r="E5" s="6">
        <v>81.612499999999997</v>
      </c>
      <c r="F5" s="6">
        <v>82.968999999999994</v>
      </c>
      <c r="G5" s="6">
        <v>82.520899999999997</v>
      </c>
      <c r="H5" s="6">
        <v>87.295400000000001</v>
      </c>
      <c r="I5" s="6">
        <v>88.225800000000007</v>
      </c>
      <c r="J5" s="129">
        <v>77.164999999999992</v>
      </c>
      <c r="K5" s="129">
        <v>94.203000000000003</v>
      </c>
      <c r="L5" s="129">
        <v>96.53</v>
      </c>
      <c r="M5" s="129">
        <v>97.06</v>
      </c>
      <c r="N5" s="20">
        <v>80.42</v>
      </c>
      <c r="O5" s="20">
        <v>80.41</v>
      </c>
      <c r="P5" s="20">
        <v>80.3</v>
      </c>
      <c r="Q5" s="20">
        <v>80.350000000000009</v>
      </c>
      <c r="R5" s="20">
        <v>80</v>
      </c>
      <c r="S5" s="20">
        <v>80.2</v>
      </c>
    </row>
    <row r="6" spans="1:25" ht="14.25" x14ac:dyDescent="0.2">
      <c r="A6" s="39" t="s">
        <v>7</v>
      </c>
      <c r="B6" s="40" t="s">
        <v>8</v>
      </c>
      <c r="C6" s="6">
        <v>51.454300000000003</v>
      </c>
      <c r="D6" s="6">
        <v>49.805599999999998</v>
      </c>
      <c r="E6" s="6">
        <v>51.7682</v>
      </c>
      <c r="F6" s="6">
        <v>55.340699999999998</v>
      </c>
      <c r="G6" s="6">
        <v>53.682400000000001</v>
      </c>
      <c r="H6" s="6">
        <v>61.097799999999999</v>
      </c>
      <c r="I6" s="6">
        <v>61.577300000000001</v>
      </c>
      <c r="J6" s="129">
        <v>67.715999999999994</v>
      </c>
      <c r="K6" s="129">
        <v>72.463999999999999</v>
      </c>
      <c r="L6" s="129">
        <v>82.64</v>
      </c>
      <c r="M6" s="129">
        <v>77.06</v>
      </c>
      <c r="N6" s="20">
        <v>79.33</v>
      </c>
      <c r="O6" s="20">
        <v>79.61</v>
      </c>
      <c r="P6" s="20">
        <v>79.42</v>
      </c>
      <c r="Q6" s="20">
        <v>78.91</v>
      </c>
      <c r="R6" s="20">
        <v>79.599999999999994</v>
      </c>
      <c r="S6" s="20">
        <v>79.599999999999994</v>
      </c>
    </row>
    <row r="7" spans="1:25" ht="14.25" x14ac:dyDescent="0.2">
      <c r="A7" s="39" t="s">
        <v>9</v>
      </c>
      <c r="B7" s="40" t="s">
        <v>10</v>
      </c>
      <c r="C7" s="6"/>
      <c r="D7" s="6">
        <v>35</v>
      </c>
      <c r="E7" s="6">
        <v>37.799999999999997</v>
      </c>
      <c r="F7" s="6">
        <v>39.5</v>
      </c>
      <c r="G7" s="6">
        <v>43.6</v>
      </c>
      <c r="H7" s="6">
        <v>48.8</v>
      </c>
      <c r="I7" s="6">
        <v>48.673939678105036</v>
      </c>
      <c r="J7" s="129">
        <v>87.400999999999996</v>
      </c>
      <c r="K7" s="129">
        <v>86.231999999999999</v>
      </c>
      <c r="L7" s="129">
        <v>82.64</v>
      </c>
      <c r="M7" s="129">
        <v>74.709999999999994</v>
      </c>
      <c r="N7" s="20">
        <v>72.239999999999995</v>
      </c>
      <c r="O7" s="20">
        <v>72.53</v>
      </c>
      <c r="P7" s="20">
        <v>72.59</v>
      </c>
      <c r="Q7" s="20">
        <v>73.23</v>
      </c>
      <c r="R7" s="20">
        <v>75</v>
      </c>
      <c r="S7" s="20">
        <v>76.7</v>
      </c>
    </row>
    <row r="8" spans="1:25" ht="14.25" x14ac:dyDescent="0.2">
      <c r="A8" s="39" t="s">
        <v>3</v>
      </c>
      <c r="B8" s="40" t="s">
        <v>4</v>
      </c>
      <c r="C8" s="6">
        <v>22.9819</v>
      </c>
      <c r="D8" s="6">
        <v>23.982700000000001</v>
      </c>
      <c r="E8" s="6">
        <v>24.099399999999999</v>
      </c>
      <c r="F8" s="6">
        <v>24.5563</v>
      </c>
      <c r="G8" s="6">
        <v>24.275500000000001</v>
      </c>
      <c r="H8" s="6">
        <v>23.408100000000001</v>
      </c>
      <c r="I8" s="6">
        <v>29.3782</v>
      </c>
      <c r="J8" s="129">
        <v>74.802999999999997</v>
      </c>
      <c r="K8" s="129">
        <v>86.956999999999994</v>
      </c>
      <c r="L8" s="129">
        <v>95.14</v>
      </c>
      <c r="M8" s="129">
        <v>82.94</v>
      </c>
      <c r="N8" s="20">
        <v>71.27</v>
      </c>
      <c r="O8" s="20">
        <v>71.56</v>
      </c>
      <c r="P8" s="20">
        <v>72.710000000000008</v>
      </c>
      <c r="Q8" s="20">
        <v>72.56</v>
      </c>
      <c r="R8" s="20">
        <v>73</v>
      </c>
      <c r="S8" s="20">
        <v>72.900000000000006</v>
      </c>
    </row>
    <row r="9" spans="1:25" ht="14.25" x14ac:dyDescent="0.2">
      <c r="A9" s="39" t="s">
        <v>11</v>
      </c>
      <c r="B9" s="40" t="s">
        <v>12</v>
      </c>
      <c r="C9" s="6">
        <v>75.344099999999997</v>
      </c>
      <c r="D9" s="6">
        <v>74.885099999999994</v>
      </c>
      <c r="E9" s="6">
        <v>76.099900000000005</v>
      </c>
      <c r="F9" s="6">
        <v>79.115499999999997</v>
      </c>
      <c r="G9" s="6">
        <v>81.508499999999998</v>
      </c>
      <c r="H9" s="6">
        <v>81.205200000000005</v>
      </c>
      <c r="I9" s="6">
        <v>86.134100000000004</v>
      </c>
      <c r="J9" s="129">
        <v>92.912999999999997</v>
      </c>
      <c r="K9" s="129">
        <v>92.754000000000005</v>
      </c>
      <c r="L9" s="129">
        <v>93.06</v>
      </c>
      <c r="M9" s="129">
        <v>90.59</v>
      </c>
      <c r="N9" s="20">
        <v>75.47</v>
      </c>
      <c r="O9" s="20">
        <v>75.52</v>
      </c>
      <c r="P9" s="20">
        <v>76.03</v>
      </c>
      <c r="Q9" s="20">
        <v>76.040000000000006</v>
      </c>
      <c r="R9" s="20">
        <v>76.099999999999994</v>
      </c>
      <c r="S9" s="20">
        <v>76.099999999999994</v>
      </c>
    </row>
    <row r="10" spans="1:25" ht="14.25" x14ac:dyDescent="0.2">
      <c r="A10" s="39" t="s">
        <v>1</v>
      </c>
      <c r="B10" s="40" t="s">
        <v>2</v>
      </c>
      <c r="C10" s="6">
        <v>41.3919</v>
      </c>
      <c r="D10" s="6">
        <v>43.111899999999999</v>
      </c>
      <c r="E10" s="6">
        <v>44.684100000000001</v>
      </c>
      <c r="F10" s="6">
        <v>45.983800000000002</v>
      </c>
      <c r="G10" s="6">
        <v>41.569299999999998</v>
      </c>
      <c r="H10" s="6">
        <v>40.981299999999997</v>
      </c>
      <c r="I10" s="6">
        <v>45.200299999999999</v>
      </c>
      <c r="J10" s="129">
        <v>63.778999999999996</v>
      </c>
      <c r="K10" s="129">
        <v>74.638000000000005</v>
      </c>
      <c r="L10" s="129">
        <v>93.06</v>
      </c>
      <c r="M10" s="129">
        <v>83.53</v>
      </c>
      <c r="N10" s="20">
        <v>76.47</v>
      </c>
      <c r="O10" s="20">
        <v>76.78</v>
      </c>
      <c r="P10" s="20">
        <v>76.62</v>
      </c>
      <c r="Q10" s="20">
        <v>76.55</v>
      </c>
      <c r="R10" s="20">
        <v>76.400000000000006</v>
      </c>
      <c r="S10" s="20">
        <v>76.5</v>
      </c>
    </row>
    <row r="11" spans="1:25" ht="14.25" x14ac:dyDescent="0.2">
      <c r="A11" s="39" t="s">
        <v>15</v>
      </c>
      <c r="B11" s="40" t="s">
        <v>16</v>
      </c>
      <c r="C11" s="6">
        <v>81.022800000000004</v>
      </c>
      <c r="D11" s="6">
        <v>72.771299999999997</v>
      </c>
      <c r="E11" s="6">
        <v>77.8797</v>
      </c>
      <c r="F11" s="6">
        <v>84.186499999999995</v>
      </c>
      <c r="G11" s="6">
        <v>83.229399999999998</v>
      </c>
      <c r="H11" s="6">
        <v>85.980400000000003</v>
      </c>
      <c r="I11" s="6">
        <v>85.702699999999993</v>
      </c>
      <c r="J11" s="129">
        <v>70.078000000000003</v>
      </c>
      <c r="K11" s="129">
        <v>87.680999999999997</v>
      </c>
      <c r="L11" s="129">
        <v>94.44</v>
      </c>
      <c r="M11" s="129">
        <v>90</v>
      </c>
      <c r="N11" s="20">
        <v>80.72</v>
      </c>
      <c r="O11" s="20">
        <v>81.239999999999995</v>
      </c>
      <c r="P11" s="20">
        <v>81.27</v>
      </c>
      <c r="Q11" s="20">
        <v>81.27</v>
      </c>
      <c r="R11" s="20">
        <v>82</v>
      </c>
      <c r="S11" s="20">
        <v>82</v>
      </c>
    </row>
    <row r="12" spans="1:25" ht="14.25" x14ac:dyDescent="0.2">
      <c r="A12" s="39" t="s">
        <v>17</v>
      </c>
      <c r="B12" s="41" t="s">
        <v>18</v>
      </c>
      <c r="C12" s="6">
        <v>26.865500000000001</v>
      </c>
      <c r="D12" s="6">
        <v>26.567900000000002</v>
      </c>
      <c r="E12" s="6">
        <v>30.224299999999999</v>
      </c>
      <c r="F12" s="6">
        <v>30.8139</v>
      </c>
      <c r="G12" s="6">
        <v>35.494599999999998</v>
      </c>
      <c r="H12" s="6">
        <v>40.446399999999997</v>
      </c>
      <c r="I12" s="6">
        <v>41.947299999999998</v>
      </c>
      <c r="J12" s="129">
        <v>54.33</v>
      </c>
      <c r="K12" s="129">
        <v>70.289999999999992</v>
      </c>
      <c r="L12" s="129">
        <v>93.06</v>
      </c>
      <c r="M12" s="129">
        <v>85.88</v>
      </c>
      <c r="N12" s="20">
        <v>76.37</v>
      </c>
      <c r="O12" s="20">
        <v>77.13</v>
      </c>
      <c r="P12" s="20">
        <v>77.31</v>
      </c>
      <c r="Q12" s="20">
        <v>76.95</v>
      </c>
      <c r="R12" s="20">
        <v>76.900000000000006</v>
      </c>
      <c r="S12" s="20">
        <v>76.400000000000006</v>
      </c>
    </row>
    <row r="13" spans="1:25" ht="14.25" x14ac:dyDescent="0.2">
      <c r="B13" s="41" t="s">
        <v>19</v>
      </c>
      <c r="C13" s="8">
        <v>69.32777999999999</v>
      </c>
      <c r="D13" s="8">
        <v>66.555459999999997</v>
      </c>
      <c r="E13" s="8">
        <v>69.46902</v>
      </c>
      <c r="F13" s="8">
        <v>72.717920000000007</v>
      </c>
      <c r="G13" s="8">
        <v>73.412659999999988</v>
      </c>
      <c r="H13" s="8">
        <v>77.062860000000001</v>
      </c>
      <c r="I13" s="8">
        <v>78.735399999999998</v>
      </c>
      <c r="J13" s="129">
        <v>76.534999999999997</v>
      </c>
      <c r="K13" s="129">
        <v>87.68119999999999</v>
      </c>
      <c r="L13" s="129">
        <v>90.696000000000012</v>
      </c>
      <c r="M13" s="129">
        <v>89.883999999999986</v>
      </c>
      <c r="N13" s="31">
        <v>78.918000000000006</v>
      </c>
      <c r="O13" s="31">
        <v>79.093999999999994</v>
      </c>
      <c r="P13" s="31">
        <v>79.111999999999995</v>
      </c>
      <c r="Q13" s="31">
        <v>79.027999999999992</v>
      </c>
      <c r="R13" s="31">
        <v>79.28</v>
      </c>
      <c r="S13" s="31">
        <v>79.320000000000007</v>
      </c>
    </row>
    <row r="14" spans="1:25" ht="14.25" x14ac:dyDescent="0.2">
      <c r="B14" s="41" t="s">
        <v>20</v>
      </c>
      <c r="C14" s="8">
        <v>30.4131</v>
      </c>
      <c r="D14" s="8">
        <v>31.220833333333331</v>
      </c>
      <c r="E14" s="8">
        <v>33.002600000000001</v>
      </c>
      <c r="F14" s="8">
        <v>33.784666666666666</v>
      </c>
      <c r="G14" s="8">
        <v>33.779799999999994</v>
      </c>
      <c r="H14" s="8">
        <v>34.945266666666662</v>
      </c>
      <c r="I14" s="8">
        <v>38.84193333333333</v>
      </c>
      <c r="J14" s="129">
        <v>64.303999999999988</v>
      </c>
      <c r="K14" s="129">
        <v>77.294999999999987</v>
      </c>
      <c r="L14" s="129">
        <v>93.753333333333345</v>
      </c>
      <c r="M14" s="129">
        <v>84.116666666666674</v>
      </c>
      <c r="N14" s="31">
        <v>74.703333333333333</v>
      </c>
      <c r="O14" s="31">
        <v>75.156666666666666</v>
      </c>
      <c r="P14" s="31">
        <v>75.546666666666667</v>
      </c>
      <c r="Q14" s="31">
        <v>75.353333333333339</v>
      </c>
      <c r="R14" s="31">
        <v>75.433333333333337</v>
      </c>
      <c r="S14" s="31">
        <v>75.266666666666694</v>
      </c>
    </row>
    <row r="16" spans="1:25" ht="15" customHeight="1" x14ac:dyDescent="0.25">
      <c r="J16" s="129"/>
      <c r="K16" s="129"/>
      <c r="L16" s="3"/>
      <c r="M16" s="37"/>
    </row>
    <row r="17" spans="10:13" ht="15" customHeight="1" x14ac:dyDescent="0.2">
      <c r="J17" s="129"/>
      <c r="K17" s="129"/>
      <c r="L17" s="129"/>
      <c r="M17" s="141"/>
    </row>
    <row r="18" spans="10:13" ht="15" customHeight="1" x14ac:dyDescent="0.2">
      <c r="J18" s="129"/>
      <c r="K18" s="129"/>
      <c r="L18" s="129"/>
      <c r="M18" s="141"/>
    </row>
    <row r="19" spans="10:13" ht="15" customHeight="1" x14ac:dyDescent="0.2">
      <c r="J19" s="129"/>
      <c r="K19" s="129"/>
      <c r="L19" s="129"/>
      <c r="M19" s="141"/>
    </row>
    <row r="20" spans="10:13" ht="15" customHeight="1" x14ac:dyDescent="0.2">
      <c r="J20" s="129"/>
      <c r="K20" s="129"/>
      <c r="L20" s="129"/>
      <c r="M20" s="141"/>
    </row>
    <row r="21" spans="10:13" ht="15" customHeight="1" x14ac:dyDescent="0.2">
      <c r="J21" s="129"/>
      <c r="K21" s="129"/>
      <c r="L21" s="129"/>
      <c r="M21" s="141"/>
    </row>
    <row r="22" spans="10:13" ht="15" customHeight="1" x14ac:dyDescent="0.2">
      <c r="J22" s="129"/>
      <c r="K22" s="129"/>
      <c r="L22" s="129"/>
      <c r="M22" s="141"/>
    </row>
    <row r="23" spans="10:13" ht="15" customHeight="1" x14ac:dyDescent="0.2">
      <c r="J23" s="129"/>
      <c r="K23" s="129"/>
      <c r="L23" s="129"/>
      <c r="M23" s="141"/>
    </row>
    <row r="24" spans="10:13" ht="15" customHeight="1" x14ac:dyDescent="0.2">
      <c r="J24" s="129"/>
      <c r="K24" s="129"/>
      <c r="L24" s="129"/>
      <c r="M24" s="141"/>
    </row>
    <row r="25" spans="10:13" ht="15" customHeight="1" x14ac:dyDescent="0.2">
      <c r="J25" s="129"/>
      <c r="K25" s="129"/>
      <c r="L25" s="129"/>
      <c r="M25" s="141"/>
    </row>
    <row r="26" spans="10:13" ht="15" customHeight="1" x14ac:dyDescent="0.2">
      <c r="J26" s="129"/>
      <c r="K26" s="129"/>
      <c r="L26" s="129"/>
      <c r="M26" s="141"/>
    </row>
    <row r="27" spans="10:13" ht="15" customHeight="1" x14ac:dyDescent="0.2">
      <c r="J27" s="129"/>
      <c r="K27" s="129"/>
      <c r="L27" s="129"/>
      <c r="M27" s="141"/>
    </row>
  </sheetData>
  <sortState ref="L17:M27">
    <sortCondition descending="1" ref="M17:M27"/>
  </sortState>
  <mergeCells count="2">
    <mergeCell ref="R2:S2"/>
    <mergeCell ref="N2:Q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outlinePr summaryBelow="0" summaryRight="0"/>
  </sheetPr>
  <dimension ref="A1:Z13"/>
  <sheetViews>
    <sheetView rightToLeft="1" workbookViewId="0">
      <pane xSplit="2" topLeftCell="C1" activePane="topRight" state="frozen"/>
      <selection pane="topRight"/>
    </sheetView>
  </sheetViews>
  <sheetFormatPr defaultColWidth="12.625" defaultRowHeight="15" customHeight="1" x14ac:dyDescent="0.2"/>
  <cols>
    <col min="5" max="5" width="12.625" customWidth="1"/>
    <col min="6" max="6" width="14.125" customWidth="1"/>
  </cols>
  <sheetData>
    <row r="1" spans="1:26" ht="63" customHeight="1" x14ac:dyDescent="0.25">
      <c r="A1" s="9"/>
      <c r="B1" s="9"/>
      <c r="C1" s="42" t="s">
        <v>38</v>
      </c>
      <c r="D1" s="42" t="s">
        <v>38</v>
      </c>
      <c r="E1" s="42" t="s">
        <v>38</v>
      </c>
      <c r="F1" s="43" t="s">
        <v>223</v>
      </c>
      <c r="G1" s="42" t="s">
        <v>38</v>
      </c>
      <c r="H1" s="42" t="s">
        <v>38</v>
      </c>
      <c r="I1" s="42" t="s">
        <v>38</v>
      </c>
      <c r="J1" s="44" t="s">
        <v>39</v>
      </c>
      <c r="K1" s="13" t="s">
        <v>39</v>
      </c>
      <c r="L1" s="13" t="s">
        <v>39</v>
      </c>
      <c r="M1" s="23" t="s">
        <v>224</v>
      </c>
      <c r="N1" s="13" t="s">
        <v>39</v>
      </c>
      <c r="O1" s="13" t="s">
        <v>39</v>
      </c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" customHeight="1" x14ac:dyDescent="0.25">
      <c r="A2" s="3" t="s">
        <v>0</v>
      </c>
      <c r="B2" s="155" t="s">
        <v>131</v>
      </c>
      <c r="C2" s="3">
        <v>2014</v>
      </c>
      <c r="D2" s="3">
        <v>2015</v>
      </c>
      <c r="E2" s="3">
        <v>2016</v>
      </c>
      <c r="F2" s="3">
        <v>2017</v>
      </c>
      <c r="G2" s="3">
        <v>2018</v>
      </c>
      <c r="H2" s="3">
        <v>2019</v>
      </c>
      <c r="I2" s="3">
        <v>2020</v>
      </c>
      <c r="J2" s="3">
        <v>2014</v>
      </c>
      <c r="K2" s="3">
        <v>2015</v>
      </c>
      <c r="L2" s="3">
        <v>2016</v>
      </c>
      <c r="M2" s="3">
        <v>2017</v>
      </c>
      <c r="N2" s="3">
        <v>2018</v>
      </c>
      <c r="O2" s="3">
        <v>2019</v>
      </c>
    </row>
    <row r="3" spans="1:26" ht="14.25" x14ac:dyDescent="0.2">
      <c r="A3" s="41" t="s">
        <v>9</v>
      </c>
      <c r="B3" s="41" t="s">
        <v>10</v>
      </c>
      <c r="C3" s="6">
        <v>72.069999999999993</v>
      </c>
      <c r="D3" s="6">
        <v>74.290000000000006</v>
      </c>
      <c r="E3" s="6">
        <v>75.37</v>
      </c>
      <c r="F3" s="6">
        <v>74.06</v>
      </c>
      <c r="G3" s="6">
        <v>74.94</v>
      </c>
      <c r="H3" s="6">
        <v>75.900000000000006</v>
      </c>
      <c r="I3" s="6"/>
      <c r="J3" s="19">
        <v>81.25</v>
      </c>
      <c r="K3" s="19">
        <v>80.3</v>
      </c>
      <c r="L3" s="19">
        <v>78.08</v>
      </c>
      <c r="M3" s="19">
        <v>78.02</v>
      </c>
      <c r="N3" s="19">
        <v>76.849999999999994</v>
      </c>
      <c r="O3" s="19">
        <v>79.5</v>
      </c>
    </row>
    <row r="4" spans="1:26" ht="14.25" x14ac:dyDescent="0.2">
      <c r="A4" s="41" t="s">
        <v>1</v>
      </c>
      <c r="B4" s="41" t="s">
        <v>2</v>
      </c>
      <c r="C4" s="6">
        <v>64.870900000000006</v>
      </c>
      <c r="D4" s="6">
        <v>70.234800000000007</v>
      </c>
      <c r="E4" s="6">
        <v>74.0535</v>
      </c>
      <c r="F4" s="6">
        <v>76.935000000000002</v>
      </c>
      <c r="G4" s="6">
        <v>79.4251</v>
      </c>
      <c r="H4" s="6">
        <v>80.938500000000005</v>
      </c>
      <c r="I4" s="6">
        <v>84.492599999999996</v>
      </c>
      <c r="J4" s="19"/>
      <c r="K4" s="19">
        <v>71.105000000000004</v>
      </c>
      <c r="L4" s="19"/>
      <c r="M4" s="19">
        <v>71.491200000000006</v>
      </c>
      <c r="N4" s="19"/>
      <c r="O4" s="19"/>
    </row>
    <row r="5" spans="1:26" ht="14.25" x14ac:dyDescent="0.2">
      <c r="A5" s="41" t="s">
        <v>3</v>
      </c>
      <c r="B5" s="41" t="s">
        <v>4</v>
      </c>
      <c r="C5" s="6">
        <v>72.614099999999993</v>
      </c>
      <c r="D5" s="6">
        <v>75.389700000000005</v>
      </c>
      <c r="E5" s="6">
        <v>78.510000000000005</v>
      </c>
      <c r="F5" s="6">
        <v>81.0244</v>
      </c>
      <c r="G5" s="6">
        <v>84.338399999999993</v>
      </c>
      <c r="H5" s="6">
        <v>85.172600000000003</v>
      </c>
      <c r="I5" s="6">
        <v>88.103200000000001</v>
      </c>
      <c r="J5" s="19"/>
      <c r="K5" s="19">
        <v>72.543599999999998</v>
      </c>
      <c r="L5" s="19"/>
      <c r="M5" s="19">
        <v>72.501999999999995</v>
      </c>
      <c r="N5" s="19"/>
      <c r="O5" s="19"/>
    </row>
    <row r="6" spans="1:26" ht="14.25" x14ac:dyDescent="0.2">
      <c r="A6" s="41" t="s">
        <v>5</v>
      </c>
      <c r="B6" s="41" t="s">
        <v>6</v>
      </c>
      <c r="C6" s="6">
        <v>80.994600000000005</v>
      </c>
      <c r="D6" s="6">
        <v>82.415999999999997</v>
      </c>
      <c r="E6" s="6">
        <v>85.0929</v>
      </c>
      <c r="F6" s="6">
        <v>88.792400000000001</v>
      </c>
      <c r="G6" s="6">
        <v>88.775199999999998</v>
      </c>
      <c r="H6" s="6">
        <v>89.907399999999996</v>
      </c>
      <c r="I6" s="6">
        <v>90.241500000000002</v>
      </c>
      <c r="J6" s="19"/>
      <c r="K6" s="19">
        <v>82.136399999999995</v>
      </c>
      <c r="L6" s="19"/>
      <c r="M6" s="19">
        <v>85.3733</v>
      </c>
      <c r="N6" s="19"/>
      <c r="O6" s="19"/>
    </row>
    <row r="7" spans="1:26" ht="14.25" x14ac:dyDescent="0.2">
      <c r="A7" s="41" t="s">
        <v>7</v>
      </c>
      <c r="B7" s="41" t="s">
        <v>8</v>
      </c>
      <c r="C7" s="6">
        <v>82.168099999999995</v>
      </c>
      <c r="D7" s="6">
        <v>84.858500000000006</v>
      </c>
      <c r="E7" s="6">
        <v>86.914500000000004</v>
      </c>
      <c r="F7" s="6">
        <v>88.369900000000001</v>
      </c>
      <c r="G7" s="6">
        <v>89.112899999999996</v>
      </c>
      <c r="H7" s="6">
        <v>90.591700000000003</v>
      </c>
      <c r="I7" s="6">
        <v>91.822900000000004</v>
      </c>
      <c r="J7" s="19"/>
      <c r="K7" s="19">
        <v>83.5441</v>
      </c>
      <c r="L7" s="19"/>
      <c r="M7" s="19">
        <v>83.757800000000003</v>
      </c>
      <c r="N7" s="19"/>
      <c r="O7" s="19"/>
    </row>
    <row r="8" spans="1:26" ht="14.25" x14ac:dyDescent="0.2">
      <c r="A8" s="41" t="s">
        <v>13</v>
      </c>
      <c r="B8" s="41" t="s">
        <v>14</v>
      </c>
      <c r="C8" s="6">
        <v>89.826400000000007</v>
      </c>
      <c r="D8" s="6">
        <v>89.931600000000003</v>
      </c>
      <c r="E8" s="6">
        <v>91.948999999999998</v>
      </c>
      <c r="F8" s="6">
        <v>94.419700000000006</v>
      </c>
      <c r="G8" s="6">
        <v>94.278300000000002</v>
      </c>
      <c r="H8" s="6">
        <v>94.3613</v>
      </c>
      <c r="I8" s="6">
        <v>95.998599999999996</v>
      </c>
      <c r="J8" s="19"/>
      <c r="K8" s="19">
        <v>89.332099999999997</v>
      </c>
      <c r="L8" s="19"/>
      <c r="M8" s="19">
        <v>93.497299999999996</v>
      </c>
      <c r="N8" s="19"/>
      <c r="O8" s="19"/>
    </row>
    <row r="9" spans="1:26" ht="14.25" x14ac:dyDescent="0.2">
      <c r="A9" s="41" t="s">
        <v>15</v>
      </c>
      <c r="B9" s="41" t="s">
        <v>16</v>
      </c>
      <c r="C9" s="6">
        <v>89.569000000000003</v>
      </c>
      <c r="D9" s="6">
        <v>91.033299999999997</v>
      </c>
      <c r="E9" s="6">
        <v>93.802800000000005</v>
      </c>
      <c r="F9" s="6">
        <v>94.7273</v>
      </c>
      <c r="G9" s="6">
        <v>93.4191</v>
      </c>
      <c r="H9" s="6">
        <v>96.059600000000003</v>
      </c>
      <c r="I9" s="6">
        <v>93.941000000000003</v>
      </c>
      <c r="J9" s="19"/>
      <c r="K9" s="19">
        <v>88.25</v>
      </c>
      <c r="L9" s="19"/>
      <c r="M9" s="19">
        <v>92.816400000000002</v>
      </c>
      <c r="N9" s="19"/>
      <c r="O9" s="19"/>
    </row>
    <row r="10" spans="1:26" ht="14.25" x14ac:dyDescent="0.2">
      <c r="A10" s="41" t="s">
        <v>11</v>
      </c>
      <c r="B10" s="41" t="s">
        <v>12</v>
      </c>
      <c r="C10" s="6">
        <v>95.780799999999999</v>
      </c>
      <c r="D10" s="6">
        <v>95.965999999999994</v>
      </c>
      <c r="E10" s="6">
        <v>96.660200000000003</v>
      </c>
      <c r="F10" s="6">
        <v>98.230900000000005</v>
      </c>
      <c r="G10" s="6">
        <v>97.999399999999994</v>
      </c>
      <c r="H10" s="6">
        <v>98.405000000000001</v>
      </c>
      <c r="I10" s="6">
        <v>96.953400000000002</v>
      </c>
      <c r="J10" s="19"/>
      <c r="K10" s="19">
        <v>96.200599999999994</v>
      </c>
      <c r="L10" s="19"/>
      <c r="M10" s="19">
        <v>97.610799999999998</v>
      </c>
      <c r="N10" s="19"/>
      <c r="O10" s="19"/>
    </row>
    <row r="11" spans="1:26" ht="14.25" x14ac:dyDescent="0.2">
      <c r="A11" s="41" t="s">
        <v>17</v>
      </c>
      <c r="B11" s="41" t="s">
        <v>18</v>
      </c>
      <c r="C11" s="6">
        <v>74.760099999999994</v>
      </c>
      <c r="D11" s="6">
        <v>75.782899999999998</v>
      </c>
      <c r="E11" s="6">
        <v>80.445700000000002</v>
      </c>
      <c r="F11" s="6">
        <v>81.878</v>
      </c>
      <c r="G11" s="6">
        <v>84.188400000000001</v>
      </c>
      <c r="H11" s="6">
        <v>86.75</v>
      </c>
      <c r="I11" s="6">
        <v>90.383899999999997</v>
      </c>
      <c r="J11" s="20"/>
      <c r="K11" s="19">
        <v>77.937799999999996</v>
      </c>
      <c r="L11" s="19"/>
      <c r="M11" s="19">
        <v>81.776899999999998</v>
      </c>
      <c r="N11" s="20"/>
      <c r="O11" s="20"/>
    </row>
    <row r="12" spans="1:26" ht="14.25" x14ac:dyDescent="0.2">
      <c r="B12" s="41" t="s">
        <v>19</v>
      </c>
      <c r="C12" s="8">
        <v>87.667780000000008</v>
      </c>
      <c r="D12" s="8">
        <v>88.841080000000005</v>
      </c>
      <c r="E12" s="8">
        <v>90.883880000000005</v>
      </c>
      <c r="F12" s="8">
        <v>92.90804</v>
      </c>
      <c r="G12" s="8">
        <v>92.716980000000007</v>
      </c>
      <c r="H12" s="8">
        <v>93.865000000000009</v>
      </c>
      <c r="I12" s="8">
        <v>93.791480000000007</v>
      </c>
      <c r="J12" s="19"/>
      <c r="K12" s="31">
        <v>87.89264</v>
      </c>
      <c r="L12" s="31"/>
      <c r="M12" s="31">
        <v>90.61112</v>
      </c>
      <c r="N12" s="31"/>
      <c r="O12" s="31"/>
    </row>
    <row r="13" spans="1:26" ht="14.25" x14ac:dyDescent="0.2">
      <c r="B13" s="41" t="s">
        <v>20</v>
      </c>
      <c r="C13" s="8">
        <v>70.748366666666669</v>
      </c>
      <c r="D13" s="8">
        <v>73.80246666666666</v>
      </c>
      <c r="E13" s="8">
        <v>77.66973333333334</v>
      </c>
      <c r="F13" s="8">
        <v>79.945800000000006</v>
      </c>
      <c r="G13" s="8">
        <v>82.650633333333332</v>
      </c>
      <c r="H13" s="8">
        <v>84.287033333333341</v>
      </c>
      <c r="I13" s="8">
        <v>87.659899999999993</v>
      </c>
      <c r="J13" s="31"/>
      <c r="K13" s="31">
        <v>73.862133333333318</v>
      </c>
      <c r="L13" s="31"/>
      <c r="M13" s="31">
        <v>75.256700000000009</v>
      </c>
      <c r="N13" s="31"/>
      <c r="O13" s="3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980"/>
  <sheetViews>
    <sheetView rightToLeft="1" workbookViewId="0"/>
  </sheetViews>
  <sheetFormatPr defaultColWidth="12.625" defaultRowHeight="15" customHeight="1" x14ac:dyDescent="0.2"/>
  <cols>
    <col min="1" max="1" width="32.875" customWidth="1"/>
    <col min="2" max="26" width="8.625" customWidth="1"/>
  </cols>
  <sheetData>
    <row r="1" spans="1:9" ht="14.25" customHeight="1" x14ac:dyDescent="0.25">
      <c r="A1" s="38" t="s">
        <v>41</v>
      </c>
      <c r="I1" s="20" t="s">
        <v>40</v>
      </c>
    </row>
    <row r="2" spans="1:9" ht="14.25" customHeight="1" x14ac:dyDescent="0.2">
      <c r="A2" s="2" t="s">
        <v>42</v>
      </c>
    </row>
    <row r="3" spans="1:9" ht="14.25" customHeight="1" x14ac:dyDescent="0.25">
      <c r="A3" s="16" t="s">
        <v>131</v>
      </c>
      <c r="B3" s="16">
        <v>2019</v>
      </c>
      <c r="C3" s="16"/>
    </row>
    <row r="4" spans="1:9" ht="14.25" customHeight="1" x14ac:dyDescent="0.2">
      <c r="A4" t="s">
        <v>43</v>
      </c>
      <c r="B4" s="45">
        <v>79.123093280000006</v>
      </c>
      <c r="C4" s="45"/>
    </row>
    <row r="5" spans="1:9" ht="14.25" customHeight="1" x14ac:dyDescent="0.2">
      <c r="A5" t="s">
        <v>44</v>
      </c>
      <c r="B5" s="45">
        <v>82.6</v>
      </c>
      <c r="C5" s="45"/>
    </row>
    <row r="6" spans="1:9" ht="14.25" customHeight="1" x14ac:dyDescent="0.2">
      <c r="A6" t="s">
        <v>45</v>
      </c>
      <c r="B6" s="45">
        <v>91.567599580000007</v>
      </c>
      <c r="C6" s="45"/>
    </row>
    <row r="7" spans="1:9" ht="14.25" customHeight="1" x14ac:dyDescent="0.2">
      <c r="A7" t="s">
        <v>193</v>
      </c>
      <c r="B7" s="45">
        <v>93.86</v>
      </c>
    </row>
    <row r="8" spans="1:9" ht="14.25" customHeight="1" x14ac:dyDescent="0.2">
      <c r="A8" t="s">
        <v>194</v>
      </c>
      <c r="B8" s="45">
        <v>59.4</v>
      </c>
    </row>
    <row r="9" spans="1:9" ht="14.25" customHeight="1" x14ac:dyDescent="0.2"/>
    <row r="10" spans="1:9" ht="14.25" customHeight="1" x14ac:dyDescent="0.2">
      <c r="A10" s="156" t="s">
        <v>195</v>
      </c>
    </row>
    <row r="11" spans="1:9" ht="14.25" customHeight="1" x14ac:dyDescent="0.2"/>
    <row r="12" spans="1:9" ht="14.25" customHeight="1" x14ac:dyDescent="0.2"/>
    <row r="13" spans="1:9" ht="14.25" customHeight="1" x14ac:dyDescent="0.2"/>
    <row r="14" spans="1:9" ht="14.25" customHeight="1" x14ac:dyDescent="0.2"/>
    <row r="15" spans="1:9" ht="14.25" customHeight="1" x14ac:dyDescent="0.2"/>
    <row r="16" spans="1:9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</sheetData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outlinePr summaryBelow="0" summaryRight="0"/>
  </sheetPr>
  <dimension ref="A1:X17"/>
  <sheetViews>
    <sheetView rightToLeft="1" workbookViewId="0">
      <pane xSplit="2" topLeftCell="C1" activePane="topRight" state="frozen"/>
      <selection pane="topRight" activeCell="A17" sqref="A17"/>
    </sheetView>
  </sheetViews>
  <sheetFormatPr defaultColWidth="12.625" defaultRowHeight="15" customHeight="1" x14ac:dyDescent="0.2"/>
  <cols>
    <col min="1" max="1" width="15.5" customWidth="1"/>
    <col min="3" max="3" width="17" customWidth="1"/>
    <col min="5" max="5" width="18.125" customWidth="1"/>
    <col min="6" max="6" width="16.125" customWidth="1"/>
    <col min="10" max="10" width="18.875" customWidth="1"/>
  </cols>
  <sheetData>
    <row r="1" spans="1:24" ht="73.5" customHeight="1" x14ac:dyDescent="0.25">
      <c r="A1" s="9"/>
      <c r="B1" s="9"/>
      <c r="C1" s="46" t="s">
        <v>46</v>
      </c>
      <c r="D1" s="47" t="s">
        <v>47</v>
      </c>
      <c r="E1" s="48" t="s">
        <v>48</v>
      </c>
      <c r="F1" s="49" t="s">
        <v>218</v>
      </c>
      <c r="G1" s="134" t="s">
        <v>50</v>
      </c>
      <c r="H1" s="136" t="s">
        <v>189</v>
      </c>
      <c r="I1" s="23" t="s">
        <v>219</v>
      </c>
      <c r="J1" s="50" t="s">
        <v>52</v>
      </c>
      <c r="K1" s="23" t="s">
        <v>53</v>
      </c>
      <c r="L1" s="49" t="s">
        <v>54</v>
      </c>
      <c r="M1" s="23" t="s">
        <v>55</v>
      </c>
      <c r="N1" s="14" t="s">
        <v>56</v>
      </c>
      <c r="O1" s="50" t="s">
        <v>57</v>
      </c>
      <c r="R1" s="9"/>
      <c r="S1" s="9"/>
      <c r="T1" s="9"/>
      <c r="U1" s="9"/>
      <c r="V1" s="9"/>
      <c r="W1" s="9"/>
      <c r="X1" s="9"/>
    </row>
    <row r="2" spans="1:24" ht="45" customHeight="1" x14ac:dyDescent="0.25">
      <c r="A2" s="143" t="s">
        <v>196</v>
      </c>
      <c r="C2" s="53">
        <v>2020</v>
      </c>
      <c r="D2" s="51" t="s">
        <v>220</v>
      </c>
      <c r="E2" s="52" t="s">
        <v>59</v>
      </c>
      <c r="F2" s="53">
        <v>2020</v>
      </c>
      <c r="G2" s="157" t="s">
        <v>190</v>
      </c>
      <c r="H2" s="158" t="s">
        <v>190</v>
      </c>
      <c r="I2" s="134">
        <v>2020</v>
      </c>
      <c r="J2" s="53">
        <v>2020</v>
      </c>
      <c r="K2" s="134">
        <v>2020</v>
      </c>
      <c r="L2" s="53">
        <v>2020</v>
      </c>
      <c r="M2" s="134">
        <v>2020</v>
      </c>
      <c r="N2" s="134">
        <v>2020</v>
      </c>
      <c r="O2" s="53">
        <v>2020</v>
      </c>
    </row>
    <row r="3" spans="1:24" ht="14.25" x14ac:dyDescent="0.2">
      <c r="A3" s="28" t="s">
        <v>9</v>
      </c>
      <c r="B3" s="5" t="s">
        <v>10</v>
      </c>
      <c r="C3" s="6">
        <v>89.798542007485764</v>
      </c>
      <c r="D3" s="19">
        <v>62.246672370302555</v>
      </c>
      <c r="E3" s="19">
        <v>55.904630913851825</v>
      </c>
      <c r="F3" s="135">
        <v>3.8</v>
      </c>
      <c r="G3" s="19">
        <v>27.902245364466001</v>
      </c>
      <c r="H3" s="19">
        <v>30.013325608458381</v>
      </c>
      <c r="I3" s="19">
        <v>6.1891472656808464</v>
      </c>
      <c r="J3" s="54">
        <v>20.989025900314665</v>
      </c>
      <c r="K3" s="55">
        <v>14.769263506759799</v>
      </c>
      <c r="L3" s="19">
        <v>5.0921434668920105</v>
      </c>
      <c r="M3" s="19">
        <v>50.850884980083599</v>
      </c>
      <c r="N3" s="19">
        <v>1</v>
      </c>
      <c r="O3" s="19">
        <v>3</v>
      </c>
    </row>
    <row r="4" spans="1:24" ht="14.25" x14ac:dyDescent="0.2">
      <c r="A4" s="4" t="s">
        <v>15</v>
      </c>
      <c r="B4" s="5" t="s">
        <v>16</v>
      </c>
      <c r="C4" s="6">
        <v>94.008499999999998</v>
      </c>
      <c r="D4" s="19">
        <v>90.049099999999996</v>
      </c>
      <c r="E4" s="19">
        <v>72.174700000000001</v>
      </c>
      <c r="F4" s="19">
        <v>6.0057999999999998</v>
      </c>
      <c r="G4" s="19">
        <v>36.2866</v>
      </c>
      <c r="H4" s="19">
        <v>37.384399999999999</v>
      </c>
      <c r="I4" s="19">
        <v>19.935099999999998</v>
      </c>
      <c r="J4" s="41">
        <v>45</v>
      </c>
      <c r="K4" s="19">
        <v>26.355899999999998</v>
      </c>
      <c r="L4" s="19">
        <v>19.209499999999998</v>
      </c>
      <c r="M4" s="19">
        <v>69.506399999999999</v>
      </c>
      <c r="N4" s="19">
        <v>1</v>
      </c>
      <c r="O4" s="19">
        <v>5</v>
      </c>
    </row>
    <row r="5" spans="1:24" ht="14.25" x14ac:dyDescent="0.2">
      <c r="A5" s="4" t="s">
        <v>7</v>
      </c>
      <c r="B5" s="5" t="s">
        <v>8</v>
      </c>
      <c r="C5" s="6">
        <v>95.9816</v>
      </c>
      <c r="D5" s="19">
        <v>75.266499999999994</v>
      </c>
      <c r="E5" s="19">
        <v>71.098200000000006</v>
      </c>
      <c r="F5" s="19">
        <v>2.2989999999999999</v>
      </c>
      <c r="G5" s="19">
        <v>32.416800000000002</v>
      </c>
      <c r="H5" s="19">
        <v>27.783100000000001</v>
      </c>
      <c r="I5" s="41"/>
      <c r="J5" s="41">
        <v>19</v>
      </c>
      <c r="K5" s="19">
        <v>32.598999999999997</v>
      </c>
      <c r="L5" s="19">
        <v>22.684100000000001</v>
      </c>
      <c r="M5" s="19">
        <v>50.9</v>
      </c>
      <c r="N5" s="19">
        <v>2</v>
      </c>
      <c r="O5" s="19">
        <v>1</v>
      </c>
    </row>
    <row r="6" spans="1:24" ht="14.25" x14ac:dyDescent="0.2">
      <c r="A6" s="4" t="s">
        <v>1</v>
      </c>
      <c r="B6" s="5" t="s">
        <v>2</v>
      </c>
      <c r="C6" s="6">
        <v>96.587199999999996</v>
      </c>
      <c r="D6" s="19">
        <v>61.546500000000002</v>
      </c>
      <c r="E6" s="19">
        <v>50.012999999999998</v>
      </c>
      <c r="F6" s="56">
        <v>4.4600999999999997</v>
      </c>
      <c r="G6" s="19">
        <v>27.6295</v>
      </c>
      <c r="H6" s="19">
        <v>41.938400000000001</v>
      </c>
      <c r="I6" s="19">
        <v>13.0501</v>
      </c>
      <c r="J6" s="41">
        <v>17</v>
      </c>
      <c r="K6" s="19">
        <v>15.094099999999999</v>
      </c>
      <c r="L6" s="19">
        <v>10.605600000000001</v>
      </c>
      <c r="M6" s="19">
        <v>29.004799999999999</v>
      </c>
      <c r="N6" s="19">
        <v>3</v>
      </c>
      <c r="O6" s="19">
        <v>7</v>
      </c>
    </row>
    <row r="7" spans="1:24" ht="14.25" x14ac:dyDescent="0.2">
      <c r="A7" s="4" t="s">
        <v>11</v>
      </c>
      <c r="B7" s="5" t="s">
        <v>12</v>
      </c>
      <c r="C7" s="6">
        <v>97.288499999999999</v>
      </c>
      <c r="D7" s="19">
        <v>84.139899999999997</v>
      </c>
      <c r="E7" s="19">
        <v>74.357699999999994</v>
      </c>
      <c r="F7" s="19">
        <v>6.0267999999999997</v>
      </c>
      <c r="G7" s="19">
        <v>56.101199999999999</v>
      </c>
      <c r="H7" s="19">
        <v>47.530299999999997</v>
      </c>
      <c r="I7" s="19">
        <v>17.107700000000001</v>
      </c>
      <c r="J7" s="41">
        <v>25</v>
      </c>
      <c r="K7" s="19">
        <v>21.4694</v>
      </c>
      <c r="L7" s="19">
        <v>27.3002</v>
      </c>
      <c r="M7" s="19">
        <v>52.506100000000004</v>
      </c>
      <c r="N7" s="19">
        <v>1</v>
      </c>
      <c r="O7" s="19">
        <v>6</v>
      </c>
    </row>
    <row r="8" spans="1:24" ht="14.25" x14ac:dyDescent="0.2">
      <c r="A8" s="4" t="s">
        <v>3</v>
      </c>
      <c r="B8" s="5" t="s">
        <v>4</v>
      </c>
      <c r="C8" s="6">
        <v>97.480999999999995</v>
      </c>
      <c r="D8" s="19">
        <v>73.112099999999998</v>
      </c>
      <c r="E8" s="19">
        <v>47.189399999999999</v>
      </c>
      <c r="F8" s="19">
        <v>4.6844999999999999</v>
      </c>
      <c r="G8" s="19">
        <v>27.747</v>
      </c>
      <c r="H8" s="19">
        <v>35.374200000000002</v>
      </c>
      <c r="I8" s="19">
        <v>23.0793</v>
      </c>
      <c r="J8" s="41">
        <v>95</v>
      </c>
      <c r="K8" s="19">
        <v>13.684799999999999</v>
      </c>
      <c r="L8" s="19">
        <v>8.5548999999999999</v>
      </c>
      <c r="M8" s="19">
        <v>59.142800000000001</v>
      </c>
      <c r="N8" s="19">
        <v>3</v>
      </c>
      <c r="O8" s="19">
        <v>7</v>
      </c>
    </row>
    <row r="9" spans="1:24" ht="14.25" x14ac:dyDescent="0.2">
      <c r="A9" s="4" t="s">
        <v>5</v>
      </c>
      <c r="B9" s="5" t="s">
        <v>6</v>
      </c>
      <c r="C9" s="6">
        <v>98.655699999999996</v>
      </c>
      <c r="D9" s="19">
        <v>90.422899999999998</v>
      </c>
      <c r="E9" s="19">
        <v>59.631300000000003</v>
      </c>
      <c r="F9" s="19">
        <v>4.9340999999999999</v>
      </c>
      <c r="G9" s="19">
        <v>41.0182</v>
      </c>
      <c r="H9" s="19">
        <v>43.085299999999997</v>
      </c>
      <c r="I9" s="19">
        <v>31.724799999999998</v>
      </c>
      <c r="J9" s="41">
        <v>22</v>
      </c>
      <c r="K9" s="19">
        <v>25.149000000000001</v>
      </c>
      <c r="L9" s="19">
        <v>8.7211999999999996</v>
      </c>
      <c r="M9" s="19">
        <v>38.126600000000003</v>
      </c>
      <c r="N9" s="19">
        <v>2</v>
      </c>
      <c r="O9" s="19">
        <v>5</v>
      </c>
    </row>
    <row r="10" spans="1:24" ht="14.25" x14ac:dyDescent="0.2">
      <c r="A10" s="4" t="s">
        <v>13</v>
      </c>
      <c r="B10" s="5" t="s">
        <v>14</v>
      </c>
      <c r="C10" s="6">
        <v>100</v>
      </c>
      <c r="D10" s="19">
        <v>95.919600000000003</v>
      </c>
      <c r="E10" s="19">
        <v>70.569100000000006</v>
      </c>
      <c r="F10" s="19">
        <v>7.4848999999999997</v>
      </c>
      <c r="G10" s="19">
        <v>42.268700000000003</v>
      </c>
      <c r="H10" s="19">
        <v>43.152299999999997</v>
      </c>
      <c r="I10" s="19">
        <v>40.322299999999998</v>
      </c>
      <c r="J10" s="41">
        <v>83</v>
      </c>
      <c r="K10" s="19">
        <v>18.259499999999999</v>
      </c>
      <c r="L10" s="19">
        <v>21.621200000000002</v>
      </c>
      <c r="M10" s="19">
        <v>75.487799999999993</v>
      </c>
      <c r="N10" s="19">
        <v>3</v>
      </c>
      <c r="O10" s="19">
        <v>8</v>
      </c>
    </row>
    <row r="11" spans="1:24" ht="14.25" x14ac:dyDescent="0.2">
      <c r="A11" s="7" t="s">
        <v>17</v>
      </c>
      <c r="B11" s="5" t="s">
        <v>18</v>
      </c>
      <c r="C11" s="6">
        <v>98.551000000000002</v>
      </c>
      <c r="D11" s="19">
        <v>71.322199999999995</v>
      </c>
      <c r="E11" s="19">
        <v>36.585599999999999</v>
      </c>
      <c r="F11" s="19">
        <v>3.4211</v>
      </c>
      <c r="G11" s="19">
        <v>30.924199999999999</v>
      </c>
      <c r="H11" s="19">
        <v>28.539899999999999</v>
      </c>
      <c r="I11" s="19">
        <v>16.552499999999998</v>
      </c>
      <c r="J11" s="41">
        <v>13</v>
      </c>
      <c r="K11" s="19">
        <v>14.7224</v>
      </c>
      <c r="L11" s="19">
        <v>8.4702999999999999</v>
      </c>
      <c r="M11" s="19">
        <v>24.422799999999999</v>
      </c>
      <c r="N11" s="19">
        <v>2</v>
      </c>
      <c r="O11" s="19">
        <v>6</v>
      </c>
    </row>
    <row r="12" spans="1:24" ht="14.25" x14ac:dyDescent="0.2">
      <c r="A12" s="4" t="s">
        <v>60</v>
      </c>
      <c r="B12" s="152" t="s">
        <v>192</v>
      </c>
      <c r="D12" s="41"/>
      <c r="E12" s="41"/>
      <c r="F12" s="41"/>
      <c r="G12" s="41"/>
      <c r="H12" s="41"/>
      <c r="I12" s="19">
        <v>23.130400000000002</v>
      </c>
      <c r="J12" s="41"/>
      <c r="K12" s="41"/>
      <c r="L12" s="41"/>
      <c r="M12" s="41"/>
      <c r="N12" s="19"/>
      <c r="O12" s="41"/>
    </row>
    <row r="13" spans="1:24" ht="14.25" x14ac:dyDescent="0.2">
      <c r="B13" s="5" t="s">
        <v>19</v>
      </c>
      <c r="C13" s="6">
        <v>97.186859999999996</v>
      </c>
      <c r="D13" s="19">
        <v>87.159599999999983</v>
      </c>
      <c r="E13" s="19">
        <v>69.566200000000009</v>
      </c>
      <c r="F13" s="19">
        <v>5.3501200000000004</v>
      </c>
      <c r="G13" s="19">
        <v>41.618299999999998</v>
      </c>
      <c r="H13" s="19">
        <v>39.787080000000003</v>
      </c>
      <c r="I13" s="19">
        <v>26.44406</v>
      </c>
      <c r="J13" s="19">
        <v>38.799999999999997</v>
      </c>
      <c r="K13" s="19">
        <v>24.766559999999998</v>
      </c>
      <c r="L13" s="19">
        <v>19.907240000000002</v>
      </c>
      <c r="M13" s="19">
        <v>57.30538</v>
      </c>
      <c r="N13" s="19">
        <v>1.8</v>
      </c>
      <c r="O13" s="19">
        <v>5</v>
      </c>
    </row>
    <row r="14" spans="1:24" ht="14.25" x14ac:dyDescent="0.2">
      <c r="B14" s="5" t="s">
        <v>20</v>
      </c>
      <c r="C14" s="6">
        <v>97.539733333333331</v>
      </c>
      <c r="D14" s="19">
        <v>68.660266666666658</v>
      </c>
      <c r="E14" s="19">
        <v>44.596000000000004</v>
      </c>
      <c r="F14" s="19">
        <v>4.1885666666666665</v>
      </c>
      <c r="G14" s="19">
        <v>28.766900000000003</v>
      </c>
      <c r="H14" s="19">
        <v>35.284166666666671</v>
      </c>
      <c r="I14" s="19">
        <v>17.560633333333332</v>
      </c>
      <c r="J14" s="19">
        <v>41.666666666666664</v>
      </c>
      <c r="K14" s="19">
        <v>14.500433333333334</v>
      </c>
      <c r="L14" s="19">
        <v>9.2102666666666675</v>
      </c>
      <c r="M14" s="19">
        <v>37.523466666666664</v>
      </c>
      <c r="N14" s="19">
        <v>2.7</v>
      </c>
      <c r="O14" s="19">
        <v>6.666666666666667</v>
      </c>
    </row>
    <row r="15" spans="1:24" ht="14.25" x14ac:dyDescent="0.2">
      <c r="C15" s="129"/>
      <c r="E15" s="41"/>
    </row>
    <row r="16" spans="1:24" ht="15" customHeight="1" x14ac:dyDescent="0.2">
      <c r="A16" s="146" t="s">
        <v>237</v>
      </c>
    </row>
    <row r="17" spans="1:1" ht="15" customHeight="1" x14ac:dyDescent="0.2">
      <c r="A17" s="146" t="s">
        <v>238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 פרסום למס" ma:contentTypeID="0x01010018C65C5FFA1A411CB733A36D5E05D176005EC8771B28134F43A3AE7296363CCDAA0012EE8DAAB84E594CBB34D7852AC42FC4" ma:contentTypeVersion="68" ma:contentTypeDescription="צור מסמך חדש." ma:contentTypeScope="" ma:versionID="d5c4acad0c8af7d2c191676c88711e00">
  <xsd:schema xmlns:xsd="http://www.w3.org/2001/XMLSchema" xmlns:xs="http://www.w3.org/2001/XMLSchema" xmlns:p="http://schemas.microsoft.com/office/2006/metadata/properties" xmlns:ns1="http://schemas.microsoft.com/sharepoint/v3" xmlns:ns2="f37fff55-d014-472b-b062-823f736a4040" targetNamespace="http://schemas.microsoft.com/office/2006/metadata/properties" ma:root="true" ma:fieldsID="0a7432f0d2da22cd120946c94745e184" ns1:_="" ns2:_="">
    <xsd:import namespace="http://schemas.microsoft.com/sharepoint/v3"/>
    <xsd:import namespace="f37fff55-d014-472b-b062-823f736a4040"/>
    <xsd:element name="properties">
      <xsd:complexType>
        <xsd:sequence>
          <xsd:element name="documentManagement">
            <xsd:complexType>
              <xsd:all>
                <xsd:element ref="ns2:CbsDataPublishDate" minOccurs="0"/>
                <xsd:element ref="ns2:CbsPublishingDocSubject" minOccurs="0"/>
                <xsd:element ref="ns2:CbsPublishingDocChapter" minOccurs="0"/>
                <xsd:element ref="ns2:CbsDocArticleVariationRelUrl" minOccurs="0"/>
                <xsd:element ref="ns2:CbsPublishingDocSubjectEng" minOccurs="0"/>
                <xsd:element ref="ns2:CbsPublishingDocChapterEng" minOccurs="0"/>
                <xsd:element ref="ns2:CbsOrderField" minOccurs="0"/>
                <xsd:element ref="ns2:CbsHide" minOccurs="0"/>
                <xsd:element ref="ns2:badce114fb994f27a777030e336d1efa" minOccurs="0"/>
                <xsd:element ref="ns1:PublishingRollupImage" minOccurs="0"/>
                <xsd:element ref="ns1:eWaveListOrderValue" minOccurs="0"/>
                <xsd:element ref="ns2:CbsEnglishTitle" minOccurs="0"/>
                <xsd:element ref="ns2:CbsDocArticleVariationRelUrlEng" minOccurs="0"/>
                <xsd:element ref="ns2:CbsDataSource" minOccurs="0"/>
                <xsd:element ref="ns2:CbsMadadPublishDate" minOccurs="0"/>
                <xsd:element ref="ns1:Article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RollupImage" ma:index="26" nillable="true" ma:displayName="תמונת סיכום" ma:description="'תמונת סיכום' הוא עמודת אתר שיוצרת תכונת הפרסום. היא משמשת בסוג תוכן הדף כתמונה של הדף באוספי תוכן כגון ה- Web Part של תוכן לפי חיפוש." ma:internalName="PublishingRollupImage">
      <xsd:simpleType>
        <xsd:restriction base="dms:Unknown"/>
      </xsd:simpleType>
    </xsd:element>
    <xsd:element name="eWaveListOrderValue" ma:index="27" nillable="true" ma:displayName="סידור" ma:decimals="2" ma:internalName="eWaveListOrderValue" ma:readOnly="false">
      <xsd:simpleType>
        <xsd:restriction base="dms:Number"/>
      </xsd:simpleType>
    </xsd:element>
    <xsd:element name="ArticleStartDate" ma:index="35" nillable="true" ma:displayName="תאריך מאמר" ma:description="'תאריך המאמר' הוא עמודת אתר שיוצרת תכונת הפרסום. היא משמשת בסוג תוכן דף המאמר כתאריך של הדף." ma:format="DateOnly" ma:internalName="Article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fff55-d014-472b-b062-823f736a4040" elementFormDefault="qualified">
    <xsd:import namespace="http://schemas.microsoft.com/office/2006/documentManagement/types"/>
    <xsd:import namespace="http://schemas.microsoft.com/office/infopath/2007/PartnerControls"/>
    <xsd:element name="CbsDataPublishDate" ma:index="8" nillable="true" ma:displayName="תאריך פרסום הנתונים" ma:internalName="CbsDataPublishDate" ma:readOnly="false">
      <xsd:simpleType>
        <xsd:restriction base="dms:DateTime"/>
      </xsd:simpleType>
    </xsd:element>
    <xsd:element name="CbsPublishingDocSubject" ma:index="10" nillable="true" ma:displayName="שם נושא עברית" ma:internalName="CbsPublishingDocSubject" ma:readOnly="false">
      <xsd:simpleType>
        <xsd:restriction base="dms:Text"/>
      </xsd:simpleType>
    </xsd:element>
    <xsd:element name="CbsPublishingDocChapter" ma:index="11" nillable="true" ma:displayName="שם פרק עברית" ma:internalName="CbsPublishingDocChapter" ma:readOnly="false">
      <xsd:simpleType>
        <xsd:restriction base="dms:Text"/>
      </xsd:simpleType>
    </xsd:element>
    <xsd:element name="CbsDocArticleVariationRelUrl" ma:index="12" nillable="true" ma:displayName="קישור מאמר עברית" ma:internalName="CbsDocArticleVariationRelUrl" ma:readOnly="false">
      <xsd:simpleType>
        <xsd:restriction base="dms:Text"/>
      </xsd:simpleType>
    </xsd:element>
    <xsd:element name="CbsPublishingDocSubjectEng" ma:index="13" nillable="true" ma:displayName="שם נושא אנגלית" ma:internalName="CbsPublishingDocSubjectEng" ma:readOnly="false">
      <xsd:simpleType>
        <xsd:restriction base="dms:Text"/>
      </xsd:simpleType>
    </xsd:element>
    <xsd:element name="CbsPublishingDocChapterEng" ma:index="14" nillable="true" ma:displayName="שם פרק אנגלית" ma:internalName="CbsPublishingDocChapterEng" ma:readOnly="false">
      <xsd:simpleType>
        <xsd:restriction base="dms:Text"/>
      </xsd:simpleType>
    </xsd:element>
    <xsd:element name="CbsOrderField" ma:index="15" nillable="true" ma:displayName="סדר" ma:internalName="CbsOrderField" ma:readOnly="false">
      <xsd:simpleType>
        <xsd:restriction base="dms:Number"/>
      </xsd:simpleType>
    </xsd:element>
    <xsd:element name="CbsHide" ma:index="16" nillable="true" ma:displayName="הסתר" ma:internalName="CbsHide" ma:readOnly="false">
      <xsd:simpleType>
        <xsd:restriction base="dms:Boolean"/>
      </xsd:simpleType>
    </xsd:element>
    <xsd:element name="badce114fb994f27a777030e336d1efa" ma:index="17" nillable="true" ma:taxonomy="true" ma:internalName="badce114fb994f27a777030e336d1efa" ma:taxonomyFieldName="CbsMMDSubjects" ma:displayName="נושאים" ma:readOnly="false" ma:fieldId="badce114-fb99-4f27-a777-030e336d1efa" ma:taxonomyMulti="true" ma:sspId="3561f26f-b765-481f-a768-7c7417e4a021" ma:termSetId="d7f67748-0ad2-4e38-bb9f-75af97b0118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bsEnglishTitle" ma:index="28" nillable="true" ma:displayName="כותרת אנגלית" ma:internalName="CbsEnglishTitle" ma:readOnly="false">
      <xsd:simpleType>
        <xsd:restriction base="dms:Text"/>
      </xsd:simpleType>
    </xsd:element>
    <xsd:element name="CbsDocArticleVariationRelUrlEng" ma:index="29" nillable="true" ma:displayName="קישור למאמר אנגלית" ma:internalName="CbsDocArticleVariationRelUrlEng" ma:readOnly="false">
      <xsd:simpleType>
        <xsd:restriction base="dms:Text"/>
      </xsd:simpleType>
    </xsd:element>
    <xsd:element name="CbsDataSource" ma:index="31" nillable="true" ma:displayName="תיקיה לדרופ דאון" ma:internalName="CbsDataSource" ma:readOnly="false">
      <xsd:simpleType>
        <xsd:restriction base="dms:Text"/>
      </xsd:simpleType>
    </xsd:element>
    <xsd:element name="CbsMadadPublishDate" ma:index="34" nillable="true" ma:displayName="תאריך הצגה" ma:internalName="CbsMadadPublish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bsHide xmlns="f37fff55-d014-472b-b062-823f736a4040" xsi:nil="true"/>
    <eWaveListOrderValue xmlns="http://schemas.microsoft.com/sharepoint/v3" xsi:nil="true"/>
    <PublishingRollupImage xmlns="http://schemas.microsoft.com/sharepoint/v3" xsi:nil="true"/>
    <CbsPublishingDocSubjectEng xmlns="f37fff55-d014-472b-b062-823f736a4040" xsi:nil="true"/>
    <ArticleStartDate xmlns="http://schemas.microsoft.com/sharepoint/v3" xsi:nil="true"/>
    <CbsPublishingDocSubject xmlns="f37fff55-d014-472b-b062-823f736a4040" xsi:nil="true"/>
    <CbsDocArticleVariationRelUrlEng xmlns="f37fff55-d014-472b-b062-823f736a4040">/en/mediarelease/Pages/2022/National-Digital-Israel-Initiative.aspx</CbsDocArticleVariationRelUrlEng>
    <CbsPublishingDocChapterEng xmlns="f37fff55-d014-472b-b062-823f736a4040" xsi:nil="true"/>
    <CbsPublishingDocChapter xmlns="f37fff55-d014-472b-b062-823f736a4040">לוחות</CbsPublishingDocChapter>
    <CbsDataSource xmlns="f37fff55-d014-472b-b062-823f736a4040" xsi:nil="true"/>
    <CbsOrderField xmlns="f37fff55-d014-472b-b062-823f736a4040">28</CbsOrderField>
    <CbsEnglishTitle xmlns="f37fff55-d014-472b-b062-823f736a4040" xsi:nil="true"/>
    <badce114fb994f27a777030e336d1efa xmlns="f37fff55-d014-472b-b062-823f736a4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מדע, טכנולוגיה ותקשורת</TermName>
          <TermId xmlns="http://schemas.microsoft.com/office/infopath/2007/PartnerControls">64ea39a6-ce9c-4214-8012-41ae3d5d3fab</TermId>
        </TermInfo>
        <TermInfo xmlns="http://schemas.microsoft.com/office/infopath/2007/PartnerControls">
          <TermName xmlns="http://schemas.microsoft.com/office/infopath/2007/PartnerControls"> ענפי טכנולוגיות מידע ותקשורת (ICT)</TermName>
          <TermId xmlns="http://schemas.microsoft.com/office/infopath/2007/PartnerControls">c0fec72a-c031-4063-bef3-77bb5dfbdf29</TermId>
        </TermInfo>
        <TermInfo xmlns="http://schemas.microsoft.com/office/infopath/2007/PartnerControls">
          <TermName xmlns="http://schemas.microsoft.com/office/infopath/2007/PartnerControls"> עסקים</TermName>
          <TermId xmlns="http://schemas.microsoft.com/office/infopath/2007/PartnerControls">91e94d3b-e084-4602-a95f-825217ac9d9f</TermId>
        </TermInfo>
        <TermInfo xmlns="http://schemas.microsoft.com/office/infopath/2007/PartnerControls">
          <TermName xmlns="http://schemas.microsoft.com/office/infopath/2007/PartnerControls"> סקרים</TermName>
          <TermId xmlns="http://schemas.microsoft.com/office/infopath/2007/PartnerControls">fa6a5105-1468-4572-b816-beb62cc4e1ed</TermId>
        </TermInfo>
        <TermInfo xmlns="http://schemas.microsoft.com/office/infopath/2007/PartnerControls">
          <TermName xmlns="http://schemas.microsoft.com/office/infopath/2007/PartnerControls"> תקשורת</TermName>
          <TermId xmlns="http://schemas.microsoft.com/office/infopath/2007/PartnerControls">4cde48f9-0eb8-4161-82e6-e1604fc30756</TermId>
        </TermInfo>
      </Terms>
    </badce114fb994f27a777030e336d1efa>
    <CbsMadadPublishDate xmlns="f37fff55-d014-472b-b062-823f736a4040" xsi:nil="true"/>
    <CbsDataPublishDate xmlns="f37fff55-d014-472b-b062-823f736a4040">2022-05-30T10:00:00+00:00</CbsDataPublishDate>
    <CbsDocArticleVariationRelUrl xmlns="f37fff55-d014-472b-b062-823f736a4040">/he/mediarelease/Pages/2022/מדדים-דיגיטליים-בישראל.aspx</CbsDocArticleVariationRelUrl>
  </documentManagement>
</p:properties>
</file>

<file path=customXml/itemProps1.xml><?xml version="1.0" encoding="utf-8"?>
<ds:datastoreItem xmlns:ds="http://schemas.openxmlformats.org/officeDocument/2006/customXml" ds:itemID="{7DF2B3EF-084B-4DF1-848B-7638F4F7D0C0}"/>
</file>

<file path=customXml/itemProps2.xml><?xml version="1.0" encoding="utf-8"?>
<ds:datastoreItem xmlns:ds="http://schemas.openxmlformats.org/officeDocument/2006/customXml" ds:itemID="{9DA20649-FC4C-411D-8831-328060B7AE5D}"/>
</file>

<file path=customXml/itemProps3.xml><?xml version="1.0" encoding="utf-8"?>
<ds:datastoreItem xmlns:ds="http://schemas.openxmlformats.org/officeDocument/2006/customXml" ds:itemID="{1A468676-B67F-44A3-A6E2-BD84176A7A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תוכן עניינים</vt:lpstr>
      <vt:lpstr>אינטרנט 55-74</vt:lpstr>
      <vt:lpstr>תעסוקה</vt:lpstr>
      <vt:lpstr>בוגרי STEM</vt:lpstr>
      <vt:lpstr>שימוש פרטי</vt:lpstr>
      <vt:lpstr>ממשלה דיגיטלית</vt:lpstr>
      <vt:lpstr>תשתיות וחיבוריות</vt:lpstr>
      <vt:lpstr>egov עסקים</vt:lpstr>
      <vt:lpstr>שימוש עסקי (ICT 2020)</vt:lpstr>
      <vt:lpstr>יצוא ויבוא ICT</vt:lpstr>
      <vt:lpstr>שיעור ייבוא שירותי ICT</vt:lpstr>
      <vt:lpstr>CRM</vt:lpstr>
      <vt:lpstr>עסק מדיה</vt:lpstr>
      <vt:lpstr>3D</vt:lpstr>
      <vt:lpstr>עסק אתר</vt:lpstr>
      <vt:lpstr>עסק חיבור לאינט</vt:lpstr>
      <vt:lpstr>קלות עשיית עסקים</vt:lpstr>
      <vt:lpstr>מדד OSI</vt:lpstr>
      <vt:lpstr>e gov פרטים </vt:lpstr>
      <vt:lpstr>שימוש באינטרנט</vt:lpstr>
      <vt:lpstr>טלפון נייד</vt:lpstr>
      <vt:lpstr>קניות</vt:lpstr>
      <vt:lpstr>בנקאות</vt:lpstr>
      <vt:lpstr>משקי בית מחשב</vt:lpstr>
      <vt:lpstr>משקי בית אינט</vt:lpstr>
      <vt:lpstr>עסק ענן</vt:lpstr>
      <vt:lpstr>ERP</vt:lpstr>
      <vt:lpstr>חשבונית אלקטרונית</vt:lpstr>
      <vt:lpstr>IOT</vt:lpstr>
      <vt:lpstr>נתוני עתק</vt:lpstr>
      <vt:lpstr>רובוט תעשייה</vt:lpstr>
      <vt:lpstr>רובוט שירות</vt:lpstr>
      <vt:lpstr>מסחר אלקטרוני</vt:lpstr>
      <vt:lpstr>עבודה מרחוק</vt:lpstr>
      <vt:lpstr>שיעור ייצוא שירותי ICT</vt:lpstr>
      <vt:lpstr>ייצוא שירותי ICT</vt:lpstr>
      <vt:lpstr>ייבוא שירותי ICT</vt:lpstr>
      <vt:lpstr>ייבוא סחורות ICT</vt:lpstr>
      <vt:lpstr>ייצוא סחורות ICT</vt:lpstr>
      <vt:lpstr>שיעור ייבוא סחורות ICT</vt:lpstr>
      <vt:lpstr>שיעור ייצוא סחורות ICT</vt:lpstr>
      <vt:lpstr>מועסקים בענפי ICT</vt:lpstr>
      <vt:lpstr>מועסקים במשלחי יד ICT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 מדדים דיגיטליים - השוואה בין-לאומית</dc:title>
  <dc:creator>Matan Goldman</dc:creator>
  <cp:lastModifiedBy>avishai cohen</cp:lastModifiedBy>
  <dcterms:created xsi:type="dcterms:W3CDTF">2022-04-25T09:14:07Z</dcterms:created>
  <dcterms:modified xsi:type="dcterms:W3CDTF">2022-05-30T11:32:31Z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fa41555e3464cf4bb914e89b71e6bff">
    <vt:lpwstr/>
  </property>
  <property fmtid="{D5CDD505-2E9C-101B-9397-08002B2CF9AE}" pid="3" name="CbsMMDLanguages">
    <vt:lpwstr>24;#עברית|d5ca1f8a-058f-4a61-87d9-d098eff07fef</vt:lpwstr>
  </property>
  <property fmtid="{D5CDD505-2E9C-101B-9397-08002B2CF9AE}" pid="4" name="CbsMMDInterval">
    <vt:lpwstr>132;#שנתי|3aa65854-6eee-4c18-bea6-a232fd3cf6c6</vt:lpwstr>
  </property>
  <property fmtid="{D5CDD505-2E9C-101B-9397-08002B2CF9AE}" pid="5" name="ContentTypeId">
    <vt:lpwstr>0x01010018C65C5FFA1A411CB733A36D5E05D176005EC8771B28134F43A3AE7296363CCDAA0012EE8DAAB84E594CBB34D7852AC42FC4</vt:lpwstr>
  </property>
  <property fmtid="{D5CDD505-2E9C-101B-9397-08002B2CF9AE}" pid="6" name="l2e12a95055c425a9be399caf84ebe5f">
    <vt:lpwstr>עברית|d5ca1f8a-058f-4a61-87d9-d098eff07fef</vt:lpwstr>
  </property>
  <property fmtid="{D5CDD505-2E9C-101B-9397-08002B2CF9AE}" pid="7" name="TaxCatchAll">
    <vt:lpwstr>16;# עסקים|91e94d3b-e084-4602-a95f-825217ac9d9f;#118;# ענפי טכנולוגיות מידע ותקשורת (ICT)|c0fec72a-c031-4063-bef3-77bb5dfbdf29;#982;# סקרים|fa6a5105-1468-4572-b816-beb62cc4e1ed;#96;#מדע, טכנולוגיה ותקשורת|64ea39a6-ce9c-4214-8012-41ae3d5d3fab;#724;# תקשורת|4cde48f9-0eb8-4161-82e6-e1604fc30756;#24;#עברית|d5ca1f8a-058f-4a61-87d9-d098eff07fef;#132;#שנתי|3aa65854-6eee-4c18-bea6-a232fd3cf6c6;#323;#תרשים|df418bff-cbbc-4d71-ba3a-5519fce58fa9</vt:lpwstr>
  </property>
  <property fmtid="{D5CDD505-2E9C-101B-9397-08002B2CF9AE}" pid="8" name="CbsMMDGlobalSubjects">
    <vt:lpwstr/>
  </property>
  <property fmtid="{D5CDD505-2E9C-101B-9397-08002B2CF9AE}" pid="9" name="jb05328652cd4d188b8237060e08f6a6">
    <vt:lpwstr>תרשים|df418bff-cbbc-4d71-ba3a-5519fce58fa9</vt:lpwstr>
  </property>
  <property fmtid="{D5CDD505-2E9C-101B-9397-08002B2CF9AE}" pid="10" name="CbsMMDItemType">
    <vt:lpwstr>323;#תרשים|df418bff-cbbc-4d71-ba3a-5519fce58fa9</vt:lpwstr>
  </property>
  <property fmtid="{D5CDD505-2E9C-101B-9397-08002B2CF9AE}" pid="11" name="o2494bd4375f452fad1b646d6a811f44">
    <vt:lpwstr>שנתי|3aa65854-6eee-4c18-bea6-a232fd3cf6c6</vt:lpwstr>
  </property>
  <property fmtid="{D5CDD505-2E9C-101B-9397-08002B2CF9AE}" pid="12" name="CbsMMDSubjects">
    <vt:lpwstr>96;#מדע, טכנולוגיה ותקשורת|64ea39a6-ce9c-4214-8012-41ae3d5d3fab;#118;# ענפי טכנולוגיות מידע ותקשורת (ICT)|c0fec72a-c031-4063-bef3-77bb5dfbdf29;#16;# עסקים|91e94d3b-e084-4602-a95f-825217ac9d9f;#982;# סקרים|fa6a5105-1468-4572-b816-beb62cc4e1ed;#724;# תקשורת|4cde48f9-0eb8-4161-82e6-e1604fc30756</vt:lpwstr>
  </property>
</Properties>
</file>